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anly.sharepoint.com/sites/HR/HR Only/Public Records Request/"/>
    </mc:Choice>
  </mc:AlternateContent>
  <xr:revisionPtr revIDLastSave="0" documentId="8_{DB38521D-58DF-47D9-8837-E473A333B6D9}" xr6:coauthVersionLast="47" xr6:coauthVersionMax="47" xr10:uidLastSave="{00000000-0000-0000-0000-000000000000}"/>
  <bookViews>
    <workbookView xWindow="-120" yWindow="-120" windowWidth="29040" windowHeight="15840" xr2:uid="{23186496-CF74-484D-806B-6A88AFA0C8A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95" i="1" l="1"/>
  <c r="I195" i="1" s="1"/>
  <c r="H195" i="1" s="1"/>
  <c r="G194" i="1"/>
  <c r="I194" i="1" s="1"/>
  <c r="H194" i="1" s="1"/>
  <c r="F194" i="1"/>
  <c r="D194" i="1"/>
  <c r="H193" i="1"/>
  <c r="E193" i="1"/>
  <c r="G193" i="1" s="1"/>
  <c r="G192" i="1"/>
  <c r="I192" i="1" s="1"/>
  <c r="H192" i="1" s="1"/>
  <c r="F192" i="1"/>
  <c r="E191" i="1"/>
  <c r="I191" i="1" s="1"/>
  <c r="H191" i="1" s="1"/>
  <c r="G190" i="1"/>
  <c r="I190" i="1" s="1"/>
  <c r="H190" i="1" s="1"/>
  <c r="F190" i="1"/>
  <c r="E189" i="1"/>
  <c r="F189" i="1" s="1"/>
  <c r="G188" i="1"/>
  <c r="I188" i="1" s="1"/>
  <c r="H188" i="1" s="1"/>
  <c r="F188" i="1"/>
  <c r="G187" i="1"/>
  <c r="I187" i="1" s="1"/>
  <c r="H187" i="1" s="1"/>
  <c r="F187" i="1"/>
  <c r="G185" i="1"/>
  <c r="I185" i="1" s="1"/>
  <c r="H185" i="1" s="1"/>
  <c r="F185" i="1"/>
  <c r="G183" i="1"/>
  <c r="I183" i="1" s="1"/>
  <c r="H183" i="1" s="1"/>
  <c r="F183" i="1"/>
  <c r="D183" i="1"/>
  <c r="G180" i="1"/>
  <c r="I180" i="1" s="1"/>
  <c r="H180" i="1" s="1"/>
  <c r="F180" i="1"/>
  <c r="E179" i="1"/>
  <c r="I179" i="1" s="1"/>
  <c r="G178" i="1"/>
  <c r="I178" i="1" s="1"/>
  <c r="H178" i="1" s="1"/>
  <c r="F178" i="1"/>
  <c r="G177" i="1"/>
  <c r="I177" i="1" s="1"/>
  <c r="H177" i="1" s="1"/>
  <c r="F177" i="1"/>
  <c r="H175" i="1"/>
  <c r="G175" i="1"/>
  <c r="F175" i="1"/>
  <c r="G174" i="1"/>
  <c r="I174" i="1" s="1"/>
  <c r="H174" i="1" s="1"/>
  <c r="F174" i="1"/>
  <c r="G173" i="1"/>
  <c r="I173" i="1" s="1"/>
  <c r="H173" i="1" s="1"/>
  <c r="F173" i="1"/>
  <c r="E172" i="1"/>
  <c r="F172" i="1" s="1"/>
  <c r="G171" i="1"/>
  <c r="I171" i="1" s="1"/>
  <c r="H171" i="1" s="1"/>
  <c r="F171" i="1"/>
  <c r="H170" i="1"/>
  <c r="G170" i="1"/>
  <c r="F170" i="1"/>
  <c r="G169" i="1"/>
  <c r="I169" i="1" s="1"/>
  <c r="H169" i="1" s="1"/>
  <c r="F169" i="1"/>
  <c r="G168" i="1"/>
  <c r="I168" i="1" s="1"/>
  <c r="H168" i="1" s="1"/>
  <c r="F168" i="1"/>
  <c r="H167" i="1"/>
  <c r="F167" i="1"/>
  <c r="G165" i="1"/>
  <c r="I165" i="1" s="1"/>
  <c r="H165" i="1" s="1"/>
  <c r="F165" i="1"/>
  <c r="G164" i="1"/>
  <c r="I164" i="1" s="1"/>
  <c r="H164" i="1" s="1"/>
  <c r="F164" i="1"/>
  <c r="G163" i="1"/>
  <c r="I163" i="1" s="1"/>
  <c r="H163" i="1" s="1"/>
  <c r="F163" i="1"/>
  <c r="G162" i="1"/>
  <c r="I162" i="1" s="1"/>
  <c r="H162" i="1" s="1"/>
  <c r="F162" i="1"/>
  <c r="G161" i="1"/>
  <c r="I161" i="1" s="1"/>
  <c r="H161" i="1" s="1"/>
  <c r="F161" i="1"/>
  <c r="G160" i="1"/>
  <c r="I160" i="1" s="1"/>
  <c r="H160" i="1" s="1"/>
  <c r="F160" i="1"/>
  <c r="E159" i="1"/>
  <c r="F159" i="1" s="1"/>
  <c r="G158" i="1"/>
  <c r="I158" i="1" s="1"/>
  <c r="H158" i="1" s="1"/>
  <c r="F158" i="1"/>
  <c r="G157" i="1"/>
  <c r="I157" i="1" s="1"/>
  <c r="H157" i="1" s="1"/>
  <c r="F157" i="1"/>
  <c r="G156" i="1"/>
  <c r="I156" i="1" s="1"/>
  <c r="H156" i="1" s="1"/>
  <c r="F156" i="1"/>
  <c r="F155" i="1"/>
  <c r="I154" i="1"/>
  <c r="H154" i="1" s="1"/>
  <c r="F154" i="1"/>
  <c r="E153" i="1"/>
  <c r="G152" i="1"/>
  <c r="I152" i="1" s="1"/>
  <c r="H152" i="1" s="1"/>
  <c r="F152" i="1"/>
  <c r="E151" i="1"/>
  <c r="G151" i="1" s="1"/>
  <c r="I151" i="1" s="1"/>
  <c r="H151" i="1" s="1"/>
  <c r="G150" i="1"/>
  <c r="I150" i="1" s="1"/>
  <c r="H150" i="1" s="1"/>
  <c r="F150" i="1"/>
  <c r="E149" i="1"/>
  <c r="G149" i="1" s="1"/>
  <c r="G148" i="1"/>
  <c r="I148" i="1" s="1"/>
  <c r="H148" i="1" s="1"/>
  <c r="F148" i="1"/>
  <c r="G147" i="1"/>
  <c r="I147" i="1" s="1"/>
  <c r="H147" i="1" s="1"/>
  <c r="F147" i="1"/>
  <c r="I146" i="1"/>
  <c r="H146" i="1" s="1"/>
  <c r="F146" i="1"/>
  <c r="G145" i="1"/>
  <c r="I145" i="1" s="1"/>
  <c r="H145" i="1" s="1"/>
  <c r="F145" i="1"/>
  <c r="I144" i="1"/>
  <c r="H144" i="1" s="1"/>
  <c r="F144" i="1"/>
  <c r="G143" i="1"/>
  <c r="I143" i="1" s="1"/>
  <c r="H143" i="1" s="1"/>
  <c r="F143" i="1"/>
  <c r="G142" i="1"/>
  <c r="I142" i="1" s="1"/>
  <c r="H142" i="1" s="1"/>
  <c r="F142" i="1"/>
  <c r="I141" i="1"/>
  <c r="H141" i="1" s="1"/>
  <c r="F141" i="1"/>
  <c r="H140" i="1"/>
  <c r="F140" i="1"/>
  <c r="I139" i="1"/>
  <c r="H139" i="1" s="1"/>
  <c r="F139" i="1"/>
  <c r="H138" i="1"/>
  <c r="G138" i="1"/>
  <c r="F138" i="1"/>
  <c r="G137" i="1"/>
  <c r="I137" i="1" s="1"/>
  <c r="H137" i="1" s="1"/>
  <c r="F137" i="1"/>
  <c r="G136" i="1"/>
  <c r="I136" i="1" s="1"/>
  <c r="H136" i="1" s="1"/>
  <c r="F136" i="1"/>
  <c r="G135" i="1"/>
  <c r="I135" i="1" s="1"/>
  <c r="H135" i="1" s="1"/>
  <c r="F135" i="1"/>
  <c r="E134" i="1"/>
  <c r="G134" i="1" s="1"/>
  <c r="I134" i="1" s="1"/>
  <c r="H134" i="1" s="1"/>
  <c r="G133" i="1"/>
  <c r="I133" i="1" s="1"/>
  <c r="H133" i="1" s="1"/>
  <c r="F133" i="1"/>
  <c r="G132" i="1"/>
  <c r="I132" i="1" s="1"/>
  <c r="H132" i="1" s="1"/>
  <c r="F132" i="1"/>
  <c r="G131" i="1"/>
  <c r="I131" i="1" s="1"/>
  <c r="H131" i="1" s="1"/>
  <c r="F131" i="1"/>
  <c r="G130" i="1"/>
  <c r="I130" i="1" s="1"/>
  <c r="H130" i="1" s="1"/>
  <c r="F130" i="1"/>
  <c r="E129" i="1"/>
  <c r="G129" i="1" s="1"/>
  <c r="I128" i="1"/>
  <c r="E128" i="1"/>
  <c r="F128" i="1" s="1"/>
  <c r="G127" i="1"/>
  <c r="I127" i="1" s="1"/>
  <c r="H127" i="1" s="1"/>
  <c r="F127" i="1"/>
  <c r="H126" i="1"/>
  <c r="E126" i="1"/>
  <c r="F126" i="1" s="1"/>
  <c r="G125" i="1"/>
  <c r="I125" i="1" s="1"/>
  <c r="H125" i="1" s="1"/>
  <c r="F125" i="1"/>
  <c r="E124" i="1"/>
  <c r="F124" i="1" s="1"/>
  <c r="G123" i="1"/>
  <c r="I123" i="1" s="1"/>
  <c r="H123" i="1" s="1"/>
  <c r="F123" i="1"/>
  <c r="G122" i="1"/>
  <c r="I122" i="1" s="1"/>
  <c r="H122" i="1" s="1"/>
  <c r="F122" i="1"/>
  <c r="H121" i="1"/>
  <c r="E121" i="1"/>
  <c r="F121" i="1" s="1"/>
  <c r="I120" i="1"/>
  <c r="H120" i="1" s="1"/>
  <c r="F120" i="1"/>
  <c r="E119" i="1"/>
  <c r="F119" i="1" s="1"/>
  <c r="G118" i="1"/>
  <c r="I118" i="1" s="1"/>
  <c r="H118" i="1" s="1"/>
  <c r="F118" i="1"/>
  <c r="E117" i="1"/>
  <c r="G117" i="1" s="1"/>
  <c r="I117" i="1" s="1"/>
  <c r="H117" i="1" s="1"/>
  <c r="G116" i="1"/>
  <c r="I116" i="1" s="1"/>
  <c r="H116" i="1" s="1"/>
  <c r="F116" i="1"/>
  <c r="G115" i="1"/>
  <c r="I115" i="1" s="1"/>
  <c r="H115" i="1" s="1"/>
  <c r="F115" i="1"/>
  <c r="H113" i="1"/>
  <c r="E113" i="1"/>
  <c r="F113" i="1" s="1"/>
  <c r="H112" i="1"/>
  <c r="F112" i="1"/>
  <c r="G111" i="1"/>
  <c r="I111" i="1" s="1"/>
  <c r="H111" i="1" s="1"/>
  <c r="F111" i="1"/>
  <c r="G110" i="1"/>
  <c r="I110" i="1" s="1"/>
  <c r="H110" i="1" s="1"/>
  <c r="F110" i="1"/>
  <c r="G109" i="1"/>
  <c r="I109" i="1" s="1"/>
  <c r="H109" i="1" s="1"/>
  <c r="F109" i="1"/>
  <c r="G108" i="1"/>
  <c r="I108" i="1" s="1"/>
  <c r="H108" i="1" s="1"/>
  <c r="F108" i="1"/>
  <c r="H107" i="1"/>
  <c r="G107" i="1"/>
  <c r="F107" i="1"/>
  <c r="H106" i="1"/>
  <c r="E106" i="1"/>
  <c r="F106" i="1" s="1"/>
  <c r="G105" i="1"/>
  <c r="I105" i="1" s="1"/>
  <c r="H105" i="1" s="1"/>
  <c r="F105" i="1"/>
  <c r="G104" i="1"/>
  <c r="I104" i="1" s="1"/>
  <c r="H104" i="1" s="1"/>
  <c r="F104" i="1"/>
  <c r="I103" i="1"/>
  <c r="E103" i="1"/>
  <c r="F103" i="1" s="1"/>
  <c r="H102" i="1"/>
  <c r="E102" i="1"/>
  <c r="F102" i="1" s="1"/>
  <c r="G101" i="1"/>
  <c r="I101" i="1" s="1"/>
  <c r="H101" i="1" s="1"/>
  <c r="F101" i="1"/>
  <c r="G100" i="1"/>
  <c r="I100" i="1" s="1"/>
  <c r="H100" i="1" s="1"/>
  <c r="F100" i="1"/>
  <c r="H99" i="1"/>
  <c r="G98" i="1"/>
  <c r="I98" i="1" s="1"/>
  <c r="H98" i="1" s="1"/>
  <c r="F98" i="1"/>
  <c r="H97" i="1"/>
  <c r="F97" i="1"/>
  <c r="I96" i="1"/>
  <c r="H96" i="1" s="1"/>
  <c r="F96" i="1"/>
  <c r="E95" i="1"/>
  <c r="F95" i="1" s="1"/>
  <c r="E94" i="1"/>
  <c r="G94" i="1" s="1"/>
  <c r="I94" i="1" s="1"/>
  <c r="H94" i="1" s="1"/>
  <c r="H93" i="1"/>
  <c r="G93" i="1"/>
  <c r="F93" i="1"/>
  <c r="H92" i="1"/>
  <c r="G92" i="1"/>
  <c r="F92" i="1"/>
  <c r="G91" i="1"/>
  <c r="I91" i="1" s="1"/>
  <c r="H91" i="1" s="1"/>
  <c r="F91" i="1"/>
  <c r="G90" i="1"/>
  <c r="I90" i="1" s="1"/>
  <c r="H90" i="1" s="1"/>
  <c r="F90" i="1"/>
  <c r="G89" i="1"/>
  <c r="I89" i="1" s="1"/>
  <c r="H89" i="1" s="1"/>
  <c r="F89" i="1"/>
  <c r="G88" i="1"/>
  <c r="I88" i="1" s="1"/>
  <c r="H88" i="1" s="1"/>
  <c r="F88" i="1"/>
  <c r="G87" i="1"/>
  <c r="I87" i="1" s="1"/>
  <c r="H87" i="1" s="1"/>
  <c r="F87" i="1"/>
  <c r="G86" i="1"/>
  <c r="I86" i="1" s="1"/>
  <c r="H86" i="1" s="1"/>
  <c r="F86" i="1"/>
  <c r="G85" i="1"/>
  <c r="I85" i="1" s="1"/>
  <c r="H85" i="1" s="1"/>
  <c r="F85" i="1"/>
  <c r="G84" i="1"/>
  <c r="I84" i="1" s="1"/>
  <c r="H84" i="1" s="1"/>
  <c r="F84" i="1"/>
  <c r="G83" i="1"/>
  <c r="I83" i="1" s="1"/>
  <c r="H83" i="1" s="1"/>
  <c r="F83" i="1"/>
  <c r="G82" i="1"/>
  <c r="I82" i="1" s="1"/>
  <c r="H82" i="1" s="1"/>
  <c r="F82" i="1"/>
  <c r="G81" i="1"/>
  <c r="I81" i="1" s="1"/>
  <c r="H81" i="1" s="1"/>
  <c r="F81" i="1"/>
  <c r="H80" i="1"/>
  <c r="E80" i="1"/>
  <c r="G80" i="1" s="1"/>
  <c r="G79" i="1"/>
  <c r="I79" i="1" s="1"/>
  <c r="H79" i="1" s="1"/>
  <c r="F79" i="1"/>
  <c r="I78" i="1"/>
  <c r="H78" i="1" s="1"/>
  <c r="F78" i="1"/>
  <c r="G77" i="1"/>
  <c r="I77" i="1" s="1"/>
  <c r="H77" i="1" s="1"/>
  <c r="F77" i="1"/>
  <c r="G76" i="1"/>
  <c r="I76" i="1" s="1"/>
  <c r="H76" i="1" s="1"/>
  <c r="F76" i="1"/>
  <c r="H75" i="1"/>
  <c r="E75" i="1"/>
  <c r="F75" i="1" s="1"/>
  <c r="H74" i="1"/>
  <c r="G74" i="1"/>
  <c r="F74" i="1"/>
  <c r="G73" i="1"/>
  <c r="I73" i="1" s="1"/>
  <c r="H73" i="1" s="1"/>
  <c r="F73" i="1"/>
  <c r="H72" i="1"/>
  <c r="G72" i="1"/>
  <c r="F72" i="1"/>
  <c r="I71" i="1"/>
  <c r="E71" i="1"/>
  <c r="F71" i="1" s="1"/>
  <c r="G70" i="1"/>
  <c r="I70" i="1" s="1"/>
  <c r="H70" i="1" s="1"/>
  <c r="F70" i="1"/>
  <c r="G69" i="1"/>
  <c r="I69" i="1" s="1"/>
  <c r="H69" i="1" s="1"/>
  <c r="F69" i="1"/>
  <c r="G68" i="1"/>
  <c r="I68" i="1" s="1"/>
  <c r="H68" i="1" s="1"/>
  <c r="F68" i="1"/>
  <c r="H67" i="1"/>
  <c r="E67" i="1"/>
  <c r="F67" i="1" s="1"/>
  <c r="H66" i="1"/>
  <c r="F66" i="1"/>
  <c r="E65" i="1"/>
  <c r="F65" i="1" s="1"/>
  <c r="G64" i="1"/>
  <c r="I64" i="1" s="1"/>
  <c r="H64" i="1" s="1"/>
  <c r="F64" i="1"/>
  <c r="E63" i="1"/>
  <c r="G63" i="1" s="1"/>
  <c r="E62" i="1"/>
  <c r="G61" i="1"/>
  <c r="I61" i="1" s="1"/>
  <c r="H61" i="1" s="1"/>
  <c r="F61" i="1"/>
  <c r="H60" i="1"/>
  <c r="G60" i="1"/>
  <c r="F60" i="1"/>
  <c r="I59" i="1"/>
  <c r="E59" i="1"/>
  <c r="F59" i="1" s="1"/>
  <c r="G58" i="1"/>
  <c r="I58" i="1" s="1"/>
  <c r="H58" i="1" s="1"/>
  <c r="F58" i="1"/>
  <c r="G57" i="1"/>
  <c r="I57" i="1" s="1"/>
  <c r="H57" i="1" s="1"/>
  <c r="F57" i="1"/>
  <c r="H56" i="1"/>
  <c r="E56" i="1"/>
  <c r="F56" i="1" s="1"/>
  <c r="G55" i="1"/>
  <c r="I55" i="1" s="1"/>
  <c r="H55" i="1" s="1"/>
  <c r="F55" i="1"/>
  <c r="E54" i="1"/>
  <c r="F54" i="1" s="1"/>
  <c r="H53" i="1"/>
  <c r="F53" i="1"/>
  <c r="G52" i="1"/>
  <c r="I52" i="1" s="1"/>
  <c r="H52" i="1" s="1"/>
  <c r="F52" i="1"/>
  <c r="G51" i="1"/>
  <c r="I51" i="1" s="1"/>
  <c r="H51" i="1" s="1"/>
  <c r="F51" i="1"/>
  <c r="F50" i="1"/>
  <c r="G49" i="1"/>
  <c r="I49" i="1" s="1"/>
  <c r="H49" i="1" s="1"/>
  <c r="F49" i="1"/>
  <c r="H48" i="1"/>
  <c r="E48" i="1"/>
  <c r="F47" i="1"/>
  <c r="G46" i="1"/>
  <c r="I46" i="1" s="1"/>
  <c r="H46" i="1" s="1"/>
  <c r="F46" i="1"/>
  <c r="G45" i="1"/>
  <c r="I45" i="1" s="1"/>
  <c r="H45" i="1" s="1"/>
  <c r="F45" i="1"/>
  <c r="G44" i="1"/>
  <c r="I44" i="1" s="1"/>
  <c r="H44" i="1" s="1"/>
  <c r="F44" i="1"/>
  <c r="I43" i="1"/>
  <c r="H43" i="1" s="1"/>
  <c r="F43" i="1"/>
  <c r="G42" i="1"/>
  <c r="I42" i="1" s="1"/>
  <c r="H42" i="1" s="1"/>
  <c r="F42" i="1"/>
  <c r="H41" i="1"/>
  <c r="F41" i="1"/>
  <c r="G40" i="1"/>
  <c r="I40" i="1" s="1"/>
  <c r="H40" i="1" s="1"/>
  <c r="F40" i="1"/>
  <c r="G39" i="1"/>
  <c r="I39" i="1" s="1"/>
  <c r="H39" i="1" s="1"/>
  <c r="F39" i="1"/>
  <c r="G38" i="1"/>
  <c r="I38" i="1" s="1"/>
  <c r="H38" i="1" s="1"/>
  <c r="F38" i="1"/>
  <c r="H37" i="1"/>
  <c r="E37" i="1"/>
  <c r="G37" i="1" s="1"/>
  <c r="G36" i="1"/>
  <c r="I36" i="1" s="1"/>
  <c r="H36" i="1" s="1"/>
  <c r="F36" i="1"/>
  <c r="D36" i="1"/>
  <c r="E35" i="1"/>
  <c r="G34" i="1"/>
  <c r="I34" i="1" s="1"/>
  <c r="H34" i="1" s="1"/>
  <c r="F34" i="1"/>
  <c r="G32" i="1"/>
  <c r="I32" i="1" s="1"/>
  <c r="H32" i="1" s="1"/>
  <c r="F32" i="1"/>
  <c r="H31" i="1"/>
  <c r="F31" i="1"/>
  <c r="G29" i="1"/>
  <c r="I29" i="1" s="1"/>
  <c r="H29" i="1" s="1"/>
  <c r="F29" i="1"/>
  <c r="G28" i="1"/>
  <c r="I28" i="1" s="1"/>
  <c r="H28" i="1" s="1"/>
  <c r="F28" i="1"/>
  <c r="G27" i="1"/>
  <c r="I27" i="1" s="1"/>
  <c r="H27" i="1" s="1"/>
  <c r="F27" i="1"/>
  <c r="E26" i="1"/>
  <c r="G25" i="1"/>
  <c r="I25" i="1" s="1"/>
  <c r="H25" i="1" s="1"/>
  <c r="F25" i="1"/>
  <c r="G24" i="1"/>
  <c r="I24" i="1" s="1"/>
  <c r="H24" i="1" s="1"/>
  <c r="F24" i="1"/>
  <c r="G23" i="1"/>
  <c r="I23" i="1" s="1"/>
  <c r="H23" i="1" s="1"/>
  <c r="F23" i="1"/>
  <c r="G22" i="1"/>
  <c r="I22" i="1" s="1"/>
  <c r="H22" i="1" s="1"/>
  <c r="F22" i="1"/>
  <c r="H21" i="1"/>
  <c r="G21" i="1"/>
  <c r="F21" i="1"/>
  <c r="H20" i="1"/>
  <c r="E20" i="1"/>
  <c r="F20" i="1" s="1"/>
  <c r="F19" i="1"/>
  <c r="G18" i="1"/>
  <c r="I18" i="1" s="1"/>
  <c r="H18" i="1" s="1"/>
  <c r="F18" i="1"/>
  <c r="G17" i="1"/>
  <c r="I17" i="1" s="1"/>
  <c r="H17" i="1" s="1"/>
  <c r="F17" i="1"/>
  <c r="G16" i="1"/>
  <c r="I16" i="1" s="1"/>
  <c r="H16" i="1" s="1"/>
  <c r="F16" i="1"/>
  <c r="G15" i="1"/>
  <c r="I15" i="1" s="1"/>
  <c r="H15" i="1" s="1"/>
  <c r="F15" i="1"/>
  <c r="G14" i="1"/>
  <c r="I14" i="1" s="1"/>
  <c r="H14" i="1" s="1"/>
  <c r="F14" i="1"/>
  <c r="G13" i="1"/>
  <c r="I13" i="1" s="1"/>
  <c r="H13" i="1" s="1"/>
  <c r="F13" i="1"/>
  <c r="E12" i="1"/>
  <c r="G11" i="1"/>
  <c r="I11" i="1" s="1"/>
  <c r="H11" i="1" s="1"/>
  <c r="F11" i="1"/>
  <c r="D11" i="1"/>
  <c r="F10" i="1"/>
  <c r="G9" i="1"/>
  <c r="I9" i="1" s="1"/>
  <c r="H9" i="1" s="1"/>
  <c r="F9" i="1"/>
  <c r="G8" i="1"/>
  <c r="I8" i="1" s="1"/>
  <c r="H8" i="1" s="1"/>
  <c r="F8" i="1"/>
  <c r="E6" i="1"/>
  <c r="G6" i="1" s="1"/>
  <c r="I6" i="1" s="1"/>
  <c r="H6" i="1" s="1"/>
  <c r="G5" i="1"/>
  <c r="I5" i="1" s="1"/>
  <c r="H5" i="1" s="1"/>
  <c r="F5" i="1"/>
  <c r="G4" i="1"/>
  <c r="I4" i="1" s="1"/>
  <c r="H4" i="1" s="1"/>
  <c r="F4" i="1"/>
  <c r="G3" i="1"/>
  <c r="I3" i="1" s="1"/>
  <c r="H3" i="1" s="1"/>
  <c r="F3" i="1"/>
  <c r="G2" i="1"/>
  <c r="I2" i="1" s="1"/>
  <c r="H2" i="1" s="1"/>
  <c r="F2" i="1"/>
  <c r="F151" i="1" l="1"/>
  <c r="F117" i="1"/>
  <c r="F191" i="1"/>
  <c r="F134" i="1"/>
  <c r="F80" i="1"/>
  <c r="F179" i="1"/>
  <c r="F149" i="1"/>
  <c r="F6" i="1"/>
  <c r="F193" i="1"/>
  <c r="G54" i="1"/>
  <c r="I54" i="1" s="1"/>
  <c r="H54" i="1" s="1"/>
  <c r="G124" i="1"/>
  <c r="I124" i="1" s="1"/>
  <c r="H124" i="1" s="1"/>
  <c r="F37" i="1"/>
  <c r="G119" i="1"/>
  <c r="I119" i="1" s="1"/>
  <c r="H119" i="1" s="1"/>
  <c r="F195" i="1"/>
  <c r="I63" i="1"/>
  <c r="H63" i="1" s="1"/>
  <c r="I149" i="1"/>
  <c r="H149" i="1" s="1"/>
  <c r="G65" i="1"/>
  <c r="I65" i="1" s="1"/>
  <c r="H65" i="1" s="1"/>
  <c r="G95" i="1"/>
  <c r="I129" i="1"/>
  <c r="H129" i="1" s="1"/>
  <c r="G159" i="1"/>
  <c r="I159" i="1" s="1"/>
  <c r="H159" i="1" s="1"/>
  <c r="G26" i="1"/>
  <c r="I26" i="1" s="1"/>
  <c r="H26" i="1" s="1"/>
  <c r="F26" i="1"/>
  <c r="G12" i="1"/>
  <c r="I12" i="1" s="1"/>
  <c r="H12" i="1" s="1"/>
  <c r="F12" i="1"/>
  <c r="G153" i="1"/>
  <c r="I153" i="1" s="1"/>
  <c r="H153" i="1" s="1"/>
  <c r="F153" i="1"/>
  <c r="G35" i="1"/>
  <c r="I35" i="1" s="1"/>
  <c r="H35" i="1" s="1"/>
  <c r="F35" i="1"/>
  <c r="I95" i="1"/>
  <c r="H95" i="1" s="1"/>
  <c r="G172" i="1"/>
  <c r="I172" i="1" s="1"/>
  <c r="H172" i="1" s="1"/>
  <c r="F62" i="1"/>
  <c r="G62" i="1"/>
  <c r="I62" i="1" s="1"/>
  <c r="H62" i="1" s="1"/>
  <c r="F63" i="1"/>
  <c r="F94" i="1"/>
  <c r="F12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Kati King</author>
    <author>Lydia Vanhoy</author>
    <author>Lori Poplin</author>
    <author>Ginger Hatley</author>
  </authors>
  <commentList>
    <comment ref="I21" authorId="0" shapeId="0" xr:uid="{96454A31-C0AA-4A9A-99F8-5FDABAF71589}">
      <text>
        <r>
          <rPr>
            <b/>
            <sz val="9"/>
            <color indexed="81"/>
            <rFont val="Tahoma"/>
            <family val="2"/>
          </rPr>
          <t>Kati King:</t>
        </r>
        <r>
          <rPr>
            <sz val="9"/>
            <color indexed="81"/>
            <rFont val="Tahoma"/>
            <family val="2"/>
          </rPr>
          <t xml:space="preserve">
with education increase
</t>
        </r>
      </text>
    </comment>
    <comment ref="E26" authorId="1" shapeId="0" xr:uid="{BD8CCA90-64CA-4218-ADC2-1EEE508AD959}">
      <text>
        <r>
          <rPr>
            <b/>
            <sz val="9"/>
            <color indexed="81"/>
            <rFont val="Tahoma"/>
            <family val="2"/>
          </rPr>
          <t>Lydia Vanhoy:</t>
        </r>
        <r>
          <rPr>
            <sz val="9"/>
            <color indexed="81"/>
            <rFont val="Tahoma"/>
            <family val="2"/>
          </rPr>
          <t xml:space="preserve">
New salary with added responsibility 12/01/22</t>
        </r>
      </text>
    </comment>
    <comment ref="I37" authorId="2" shapeId="0" xr:uid="{80939ABD-0045-4336-B9EB-087AE478D513}">
      <text>
        <r>
          <rPr>
            <b/>
            <sz val="9"/>
            <color indexed="81"/>
            <rFont val="Tahoma"/>
            <family val="2"/>
          </rPr>
          <t>Lori Poplin:</t>
        </r>
        <r>
          <rPr>
            <sz val="9"/>
            <color indexed="81"/>
            <rFont val="Tahoma"/>
            <family val="2"/>
          </rPr>
          <t xml:space="preserve">
Plus nursing Salary Adjustment</t>
        </r>
      </text>
    </comment>
    <comment ref="I41" authorId="2" shapeId="0" xr:uid="{F47E93DE-DF45-4030-9A6F-0CAE7B4B268F}">
      <text>
        <r>
          <rPr>
            <b/>
            <sz val="9"/>
            <color indexed="81"/>
            <rFont val="Tahoma"/>
            <family val="2"/>
          </rPr>
          <t>Lori Poplin:</t>
        </r>
        <r>
          <rPr>
            <sz val="9"/>
            <color indexed="81"/>
            <rFont val="Tahoma"/>
            <family val="2"/>
          </rPr>
          <t xml:space="preserve">
Plus nursing salary adjustment</t>
        </r>
      </text>
    </comment>
    <comment ref="I72" authorId="0" shapeId="0" xr:uid="{73D61650-57B3-44CC-B3A2-5230EB9B3634}">
      <text>
        <r>
          <rPr>
            <b/>
            <sz val="9"/>
            <color indexed="81"/>
            <rFont val="Tahoma"/>
            <family val="2"/>
          </rPr>
          <t>Kati King:</t>
        </r>
        <r>
          <rPr>
            <sz val="9"/>
            <color indexed="81"/>
            <rFont val="Tahoma"/>
            <family val="2"/>
          </rPr>
          <t xml:space="preserve">
with education increase</t>
        </r>
      </text>
    </comment>
    <comment ref="I74" authorId="2" shapeId="0" xr:uid="{6C8AD989-7F49-4465-BF56-656E4DC0CC70}">
      <text>
        <r>
          <rPr>
            <b/>
            <sz val="9"/>
            <color indexed="81"/>
            <rFont val="Tahoma"/>
            <family val="2"/>
          </rPr>
          <t>Lori Poplin:</t>
        </r>
        <r>
          <rPr>
            <sz val="9"/>
            <color indexed="81"/>
            <rFont val="Tahoma"/>
            <family val="2"/>
          </rPr>
          <t xml:space="preserve">
plus nursing salary increase</t>
        </r>
      </text>
    </comment>
    <comment ref="I80" authorId="0" shapeId="0" xr:uid="{3E655FC7-8699-4F5A-B2B6-04D59E655AB7}">
      <text>
        <r>
          <rPr>
            <b/>
            <sz val="9"/>
            <color indexed="81"/>
            <rFont val="Tahoma"/>
            <family val="2"/>
          </rPr>
          <t>Kati King:</t>
        </r>
        <r>
          <rPr>
            <sz val="9"/>
            <color indexed="81"/>
            <rFont val="Tahoma"/>
            <family val="2"/>
          </rPr>
          <t xml:space="preserve">
with education increase</t>
        </r>
      </text>
    </comment>
    <comment ref="I92" authorId="2" shapeId="0" xr:uid="{080D0B63-6E00-4CF7-BCA3-1D2B21D9620F}">
      <text>
        <r>
          <rPr>
            <b/>
            <sz val="9"/>
            <color indexed="81"/>
            <rFont val="Tahoma"/>
            <family val="2"/>
          </rPr>
          <t>Lori Poplin:</t>
        </r>
        <r>
          <rPr>
            <sz val="9"/>
            <color indexed="81"/>
            <rFont val="Tahoma"/>
            <family val="2"/>
          </rPr>
          <t xml:space="preserve">
plus nursing salary adjustment</t>
        </r>
      </text>
    </comment>
    <comment ref="H93" authorId="0" shapeId="0" xr:uid="{ABD23144-5240-4975-B7F8-016E089C50F4}">
      <text>
        <r>
          <rPr>
            <b/>
            <sz val="9"/>
            <color indexed="81"/>
            <rFont val="Tahoma"/>
            <family val="2"/>
          </rPr>
          <t>Kati King:</t>
        </r>
        <r>
          <rPr>
            <sz val="9"/>
            <color indexed="81"/>
            <rFont val="Tahoma"/>
            <family val="2"/>
          </rPr>
          <t xml:space="preserve">
plus nursing increase
</t>
        </r>
      </text>
    </comment>
    <comment ref="I93" authorId="0" shapeId="0" xr:uid="{666D54EF-077B-4271-80B6-804EC4FB3C2D}">
      <text>
        <r>
          <rPr>
            <b/>
            <sz val="9"/>
            <color indexed="81"/>
            <rFont val="Tahoma"/>
            <family val="2"/>
          </rPr>
          <t>Kati King:</t>
        </r>
        <r>
          <rPr>
            <sz val="9"/>
            <color indexed="81"/>
            <rFont val="Tahoma"/>
            <family val="2"/>
          </rPr>
          <t xml:space="preserve">
plus nursing increase
</t>
        </r>
      </text>
    </comment>
    <comment ref="I107" authorId="3" shapeId="0" xr:uid="{38373545-3C55-449D-9C31-93E6B9A9A9E7}">
      <text>
        <r>
          <rPr>
            <b/>
            <sz val="9"/>
            <color indexed="81"/>
            <rFont val="Tahoma"/>
            <family val="2"/>
          </rPr>
          <t>Ginger Hatley:</t>
        </r>
        <r>
          <rPr>
            <sz val="9"/>
            <color indexed="81"/>
            <rFont val="Tahoma"/>
            <family val="2"/>
          </rPr>
          <t xml:space="preserve">
09/01/24 New position
</t>
        </r>
      </text>
    </comment>
    <comment ref="G112" authorId="0" shapeId="0" xr:uid="{7DBCE9FA-B04A-4F45-A492-E699F19E4D12}">
      <text>
        <r>
          <rPr>
            <b/>
            <sz val="9"/>
            <color indexed="81"/>
            <rFont val="Tahoma"/>
            <family val="2"/>
          </rPr>
          <t>Kati King:</t>
        </r>
        <r>
          <rPr>
            <sz val="9"/>
            <color indexed="81"/>
            <rFont val="Tahoma"/>
            <family val="2"/>
          </rPr>
          <t xml:space="preserve">
Got additional HAAS 6%</t>
        </r>
      </text>
    </comment>
    <comment ref="I126" authorId="2" shapeId="0" xr:uid="{807393F2-9159-4A01-A0DC-5EC21E68F351}">
      <text>
        <r>
          <rPr>
            <b/>
            <sz val="9"/>
            <color indexed="81"/>
            <rFont val="Tahoma"/>
            <family val="2"/>
          </rPr>
          <t>Lori Poplin:</t>
        </r>
        <r>
          <rPr>
            <sz val="9"/>
            <color indexed="81"/>
            <rFont val="Tahoma"/>
            <family val="2"/>
          </rPr>
          <t xml:space="preserve">
Plus nursing salary adjustment</t>
        </r>
      </text>
    </comment>
    <comment ref="E134" authorId="1" shapeId="0" xr:uid="{F4AD4CAA-FBB1-4CBB-AE0A-4D04638B3EF3}">
      <text>
        <r>
          <rPr>
            <b/>
            <sz val="9"/>
            <color indexed="81"/>
            <rFont val="Tahoma"/>
            <family val="2"/>
          </rPr>
          <t>Lydia Vanhoy:</t>
        </r>
        <r>
          <rPr>
            <sz val="9"/>
            <color indexed="81"/>
            <rFont val="Tahoma"/>
            <family val="2"/>
          </rPr>
          <t xml:space="preserve">
New salary comes with new position 12/01/22</t>
        </r>
      </text>
    </comment>
    <comment ref="I138" authorId="0" shapeId="0" xr:uid="{546F77B7-74E0-469E-8124-B88B87DE763D}">
      <text>
        <r>
          <rPr>
            <b/>
            <sz val="9"/>
            <color indexed="81"/>
            <rFont val="Tahoma"/>
            <family val="2"/>
          </rPr>
          <t>Kati King:</t>
        </r>
        <r>
          <rPr>
            <sz val="9"/>
            <color indexed="81"/>
            <rFont val="Tahoma"/>
            <family val="2"/>
          </rPr>
          <t xml:space="preserve">
with education increase
</t>
        </r>
      </text>
    </comment>
    <comment ref="G140" authorId="0" shapeId="0" xr:uid="{0C1E7EB7-015C-4881-9775-B2B991EF38C2}">
      <text>
        <r>
          <rPr>
            <b/>
            <sz val="9"/>
            <color indexed="81"/>
            <rFont val="Tahoma"/>
            <family val="2"/>
          </rPr>
          <t>Kati King:</t>
        </r>
        <r>
          <rPr>
            <sz val="9"/>
            <color indexed="81"/>
            <rFont val="Tahoma"/>
            <family val="2"/>
          </rPr>
          <t xml:space="preserve">
Got additional 6%
</t>
        </r>
      </text>
    </comment>
    <comment ref="I167" authorId="0" shapeId="0" xr:uid="{2E8D291A-172F-4339-9574-B629D1217C00}">
      <text>
        <r>
          <rPr>
            <b/>
            <sz val="9"/>
            <color indexed="81"/>
            <rFont val="Tahoma"/>
            <family val="2"/>
          </rPr>
          <t>Kati King:</t>
        </r>
        <r>
          <rPr>
            <sz val="9"/>
            <color indexed="81"/>
            <rFont val="Tahoma"/>
            <family val="2"/>
          </rPr>
          <t xml:space="preserve">
with education increase</t>
        </r>
      </text>
    </comment>
    <comment ref="I170" authorId="0" shapeId="0" xr:uid="{936DF912-90A6-4F03-97C5-E300B85A53B3}">
      <text>
        <r>
          <rPr>
            <b/>
            <sz val="9"/>
            <color indexed="81"/>
            <rFont val="Tahoma"/>
            <family val="2"/>
          </rPr>
          <t>Kati King:</t>
        </r>
        <r>
          <rPr>
            <sz val="9"/>
            <color indexed="81"/>
            <rFont val="Tahoma"/>
            <family val="2"/>
          </rPr>
          <t xml:space="preserve">
with education increase</t>
        </r>
      </text>
    </comment>
    <comment ref="I175" authorId="0" shapeId="0" xr:uid="{960BC9F0-3CCC-46D1-ABBF-CBE8E06426EE}">
      <text>
        <r>
          <rPr>
            <b/>
            <sz val="9"/>
            <color indexed="81"/>
            <rFont val="Tahoma"/>
            <family val="2"/>
          </rPr>
          <t>Kati King:</t>
        </r>
        <r>
          <rPr>
            <sz val="9"/>
            <color indexed="81"/>
            <rFont val="Tahoma"/>
            <family val="2"/>
          </rPr>
          <t xml:space="preserve">
with education increase</t>
        </r>
      </text>
    </comment>
    <comment ref="E194" authorId="2" shapeId="0" xr:uid="{154342DB-C5D7-49C0-8E6E-AAFE0FE924A2}">
      <text>
        <r>
          <rPr>
            <b/>
            <sz val="9"/>
            <color indexed="81"/>
            <rFont val="Tahoma"/>
            <family val="2"/>
          </rPr>
          <t>Lori Poplin:</t>
        </r>
        <r>
          <rPr>
            <sz val="9"/>
            <color indexed="81"/>
            <rFont val="Tahoma"/>
            <family val="2"/>
          </rPr>
          <t xml:space="preserve">
Effective 10-1-22</t>
        </r>
      </text>
    </comment>
  </commentList>
</comments>
</file>

<file path=xl/sharedStrings.xml><?xml version="1.0" encoding="utf-8"?>
<sst xmlns="http://schemas.openxmlformats.org/spreadsheetml/2006/main" count="400" uniqueCount="388">
  <si>
    <t>NAME</t>
  </si>
  <si>
    <t>Title</t>
  </si>
  <si>
    <t>Monthly Salary FY2023</t>
  </si>
  <si>
    <t>Annual Salary FY 2023-2024</t>
  </si>
  <si>
    <t>Hourly Rate</t>
  </si>
  <si>
    <t>4% Increase</t>
  </si>
  <si>
    <t>Monthly with 4% Increase</t>
  </si>
  <si>
    <t>New Annual with 4% Increase</t>
  </si>
  <si>
    <t>Hire Date</t>
  </si>
  <si>
    <t>Aldridge, Joshua</t>
  </si>
  <si>
    <t>Dean, Advanced Manufacturing, Industry &amp; Trades</t>
  </si>
  <si>
    <t>M</t>
  </si>
  <si>
    <t>Exempt</t>
  </si>
  <si>
    <t>Alexander, Melanie</t>
  </si>
  <si>
    <t xml:space="preserve">Success Coach, Allied Health </t>
  </si>
  <si>
    <t>Allen, Amy</t>
  </si>
  <si>
    <t xml:space="preserve">Specialist, Accounts Payable </t>
  </si>
  <si>
    <t>Allen, Garrett</t>
  </si>
  <si>
    <t>Success Coach, AMITT</t>
  </si>
  <si>
    <t>Allen, Joel</t>
  </si>
  <si>
    <t>Director, Enterprise Applications</t>
  </si>
  <si>
    <t>Alvarado, Brandon</t>
  </si>
  <si>
    <t xml:space="preserve">Specialist, Computer Support - Crutchfield </t>
  </si>
  <si>
    <t>Atkins, Courtney</t>
  </si>
  <si>
    <t xml:space="preserve">Navigator, College </t>
  </si>
  <si>
    <t>Baker, Jessica</t>
  </si>
  <si>
    <t>Director, Success Coach</t>
  </si>
  <si>
    <t>Ball, Cassidy</t>
  </si>
  <si>
    <t>Director, Small Business &amp; Entrepreneurial Development</t>
  </si>
  <si>
    <t>Barbee, Angel</t>
  </si>
  <si>
    <t>Maintenance/Housekeeping</t>
  </si>
  <si>
    <t>Barbee, Tiffany</t>
  </si>
  <si>
    <t>Program Head, Radiography</t>
  </si>
  <si>
    <t>Barrier, Lorri</t>
  </si>
  <si>
    <t>Department Head, Humanities/Fine Arts</t>
  </si>
  <si>
    <t>Baucom, Devin</t>
  </si>
  <si>
    <t>Associate Vice President, AMITT</t>
  </si>
  <si>
    <t>Baucom, Phillip</t>
  </si>
  <si>
    <t>Instructional Designer, Center for Teaching &amp; Learning</t>
  </si>
  <si>
    <t>Benton, Samuel</t>
  </si>
  <si>
    <t>Program Head, Air Conditioning, Heating &amp; Refrigeration Technology</t>
  </si>
  <si>
    <t>Bledsoe, Ashley</t>
  </si>
  <si>
    <t>Associate Registrar, Continuing Education</t>
  </si>
  <si>
    <t>Boahn, Constance</t>
  </si>
  <si>
    <t>Instructor, Information Technology &amp; Cisco Academy Support Specialist</t>
  </si>
  <si>
    <t>Bogle, Landis</t>
  </si>
  <si>
    <t>Success Coach, University Transfer &amp; Education Preparation Program (EPP)</t>
  </si>
  <si>
    <t>Bost, Johnny</t>
  </si>
  <si>
    <t>Instructor, Air Conditioning, Heating &amp; Refrigeration Technology/ACI</t>
  </si>
  <si>
    <t>Bostic, Steven Blake</t>
  </si>
  <si>
    <t>Associate Vice President, Administrative &amp; Fiscal Services</t>
  </si>
  <si>
    <t>Bowden, Michael</t>
  </si>
  <si>
    <t>Bowers, Chad</t>
  </si>
  <si>
    <t xml:space="preserve">Technician, Facility Services </t>
  </si>
  <si>
    <t>Bowers, Krista</t>
  </si>
  <si>
    <t>Director, Corporate Training</t>
  </si>
  <si>
    <t>Bowman, Jonathon</t>
  </si>
  <si>
    <t>Program Head, University Transfer</t>
  </si>
  <si>
    <t>Bradshaw, Kimberly</t>
  </si>
  <si>
    <t>Vice President, Administrative Services &amp; CFO</t>
  </si>
  <si>
    <t>Britt, Heather</t>
  </si>
  <si>
    <t xml:space="preserve">Instructor, Cosmetic Arts - CCP </t>
  </si>
  <si>
    <t>Brosius, Joshua</t>
  </si>
  <si>
    <t>Instructor, Computer-Integrated Machining</t>
  </si>
  <si>
    <t>Brown, Casie</t>
  </si>
  <si>
    <t>Coordinator, Duplicating Services</t>
  </si>
  <si>
    <t>Burkhalter, Vernon</t>
  </si>
  <si>
    <t>Butler, Karena</t>
  </si>
  <si>
    <t>Director, Nursing Program</t>
  </si>
  <si>
    <t>Campbell, Alan</t>
  </si>
  <si>
    <t>Instructor, History</t>
  </si>
  <si>
    <t>Cardo, Elizabeth</t>
  </si>
  <si>
    <t>Specialist, Graphic Design &amp; Digital Marketing</t>
  </si>
  <si>
    <t>Carriker, Adam</t>
  </si>
  <si>
    <t>Dean, Technology &amp; Engineering</t>
  </si>
  <si>
    <t>Caudle, Kelly</t>
  </si>
  <si>
    <t>Program Head, ASC/ITC Cisco Academy, VMware Academy &amp; IT Academy</t>
  </si>
  <si>
    <t>Cesaro, Christopher</t>
  </si>
  <si>
    <t>Program Head, Welding Technology</t>
  </si>
  <si>
    <t>Chapman, Anissa</t>
  </si>
  <si>
    <t>Coordinator, Clinical Nursing Level II</t>
  </si>
  <si>
    <t>Clayton, Joshua</t>
  </si>
  <si>
    <t>Architect, System</t>
  </si>
  <si>
    <t>Contant, Linda</t>
  </si>
  <si>
    <t>Instructor, IT-Business Support (ACI Coordination)</t>
  </si>
  <si>
    <t>Cote, Christine</t>
  </si>
  <si>
    <t xml:space="preserve">Officer, Security </t>
  </si>
  <si>
    <t>Covington, Kennedy</t>
  </si>
  <si>
    <t>Coordinator, Health Occupations Program</t>
  </si>
  <si>
    <t>Crump, Paul Brian</t>
  </si>
  <si>
    <t>Program Head, Information Technology/Network Management</t>
  </si>
  <si>
    <t>Cumming, Steven</t>
  </si>
  <si>
    <t>Director, Dual Enrollment Programs</t>
  </si>
  <si>
    <t>Deal, Jesse</t>
  </si>
  <si>
    <t>Coordinator, Virtual Simulation Hospital/Learning Technologist</t>
  </si>
  <si>
    <t>Deal, Kelly</t>
  </si>
  <si>
    <t>Instructor, Human Services</t>
  </si>
  <si>
    <t>Dean, Cynthia</t>
  </si>
  <si>
    <t>Director, Institutional Effectiveness</t>
  </si>
  <si>
    <t>DeJoseph, Linda</t>
  </si>
  <si>
    <t>Director, Counseling &amp; Special Services</t>
  </si>
  <si>
    <t>Dennis, Alec</t>
  </si>
  <si>
    <t>Housekeeping</t>
  </si>
  <si>
    <t>Drake, Sue</t>
  </si>
  <si>
    <t xml:space="preserve">Program Head, K-12 Education </t>
  </si>
  <si>
    <t>Dunevant, Summer</t>
  </si>
  <si>
    <t>Coordinator/Liaison, PreCollege</t>
  </si>
  <si>
    <t>Edwards, Gregory</t>
  </si>
  <si>
    <t>Coordinator, Developmental Mathematics</t>
  </si>
  <si>
    <t>Elkins, Abby</t>
  </si>
  <si>
    <t>Executive Assistant, President</t>
  </si>
  <si>
    <t>Enamait, John</t>
  </si>
  <si>
    <t>President</t>
  </si>
  <si>
    <t>Esposito, David</t>
  </si>
  <si>
    <t>Director, BLET/Coordinator, Law Enforcement Training</t>
  </si>
  <si>
    <t>Eury, Steven</t>
  </si>
  <si>
    <t>Program Head, Biomedical Equipment Technology</t>
  </si>
  <si>
    <t>Fennimore, Margaret</t>
  </si>
  <si>
    <t>Specialist, Business Office</t>
  </si>
  <si>
    <t>Finch, Kara</t>
  </si>
  <si>
    <t>Dean, Public Services</t>
  </si>
  <si>
    <t>Finney, Alaina</t>
  </si>
  <si>
    <t>Program Head, Agribusiness</t>
  </si>
  <si>
    <t>Flake, Shannon Nicole</t>
  </si>
  <si>
    <t>Instructor, Cosmetology</t>
  </si>
  <si>
    <t>Flamer, Amber</t>
  </si>
  <si>
    <t>Instructor, English</t>
  </si>
  <si>
    <t>Foster, Adam</t>
  </si>
  <si>
    <t>Analyst, System</t>
  </si>
  <si>
    <t>Fowler, Wanda Glynn</t>
  </si>
  <si>
    <t>Instructor, Anatomy &amp; Physiology</t>
  </si>
  <si>
    <t>Freeman, Alex</t>
  </si>
  <si>
    <t>Administrator, Senior Network</t>
  </si>
  <si>
    <t>Furr, April</t>
  </si>
  <si>
    <t xml:space="preserve">Technologist, Learning </t>
  </si>
  <si>
    <t>Gaddy, Lameka</t>
  </si>
  <si>
    <t>Housekeeper</t>
  </si>
  <si>
    <t>Garmon, Caleb</t>
  </si>
  <si>
    <t>Administrator, Network Infrastructure</t>
  </si>
  <si>
    <t>Gibson, Breanna</t>
  </si>
  <si>
    <t>Success Coach, Business &amp; Cosmetology</t>
  </si>
  <si>
    <t>Gooch, Josh</t>
  </si>
  <si>
    <t>Program Head, Advertising &amp; Graphic Design</t>
  </si>
  <si>
    <t>Graham, Taffy</t>
  </si>
  <si>
    <t>Coordinator, Developmental English</t>
  </si>
  <si>
    <t>Graves, David</t>
  </si>
  <si>
    <t>Instructor, Chemistry</t>
  </si>
  <si>
    <t>Griffin, Haleigh</t>
  </si>
  <si>
    <t>Coordinator, Project Title III (Time-Limited, Grant-Funded)</t>
  </si>
  <si>
    <t>Hall, Lindsey</t>
  </si>
  <si>
    <t>Director, Clinical Education, Radiography Program</t>
  </si>
  <si>
    <t>Hatley, Aaron</t>
  </si>
  <si>
    <t>Coordinator, Academic Support Center</t>
  </si>
  <si>
    <t>Hatley, Amber</t>
  </si>
  <si>
    <t>Coordinator, Faculty Course - Nursing Level I</t>
  </si>
  <si>
    <t>Hatley, Diane</t>
  </si>
  <si>
    <t>Hatley, Gary</t>
  </si>
  <si>
    <t>Program Head, Electronics Engineering Technology</t>
  </si>
  <si>
    <t xml:space="preserve">Hatley, Ginger </t>
  </si>
  <si>
    <t>Specialist, Human Resources</t>
  </si>
  <si>
    <t>Hatley, Jennifer</t>
  </si>
  <si>
    <t>Dean, Students</t>
  </si>
  <si>
    <t>Hatley, Linda</t>
  </si>
  <si>
    <t>Helms, Kathrine</t>
  </si>
  <si>
    <t>Coordinator, CCR Student Success</t>
  </si>
  <si>
    <t>Herrin, Caleb</t>
  </si>
  <si>
    <t>Instructor, Technology Academy</t>
  </si>
  <si>
    <t>Herring, Starra</t>
  </si>
  <si>
    <t>Program Head, Medical Assisting</t>
  </si>
  <si>
    <t>High, Kristin</t>
  </si>
  <si>
    <t>Coordinator, Professional Development</t>
  </si>
  <si>
    <t xml:space="preserve">Hinson, Michael </t>
  </si>
  <si>
    <t>Director, Security</t>
  </si>
  <si>
    <t>Holderman, Louise</t>
  </si>
  <si>
    <t>Coordinator, Adult Secondary Education Instruction</t>
  </si>
  <si>
    <t>Holt, Christi</t>
  </si>
  <si>
    <t>Coordinator, Instruction</t>
  </si>
  <si>
    <t>Holt, Jordan</t>
  </si>
  <si>
    <t>Administrator, Network Systems</t>
  </si>
  <si>
    <t>Honeycutt, Christie</t>
  </si>
  <si>
    <t>Associate Vice President, School of Health Sciences &amp; Public Services</t>
  </si>
  <si>
    <t>Hopkins, Beth</t>
  </si>
  <si>
    <t>Dean, University Transfer &amp; PreCollege</t>
  </si>
  <si>
    <t>Hopkins, Christy</t>
  </si>
  <si>
    <t>Coordinator, Practicum/Instructor EDU</t>
  </si>
  <si>
    <t>Huneycutt, Katie</t>
  </si>
  <si>
    <t>Faculty Associate, School of Health &amp; Public Services</t>
  </si>
  <si>
    <t>Huneycutt, Wanda</t>
  </si>
  <si>
    <t>Coordinator, Faculty Course - Nursing Level II</t>
  </si>
  <si>
    <t>Huneycutt-Whitley, Eva Blair</t>
  </si>
  <si>
    <t>Associate Director Nursing, LPN to RN</t>
  </si>
  <si>
    <t>Hunt, David</t>
  </si>
  <si>
    <t>Coordinator/Qualified Assistant, In-Service Law Enforcement Training</t>
  </si>
  <si>
    <t>Isenhour, Ashlyn</t>
  </si>
  <si>
    <t>Director, Clinical Education - Respiratory Therapy Program</t>
  </si>
  <si>
    <t>Johnson, Amy</t>
  </si>
  <si>
    <t>Specialist, Accounts Receivable</t>
  </si>
  <si>
    <t>Judge, Joseph</t>
  </si>
  <si>
    <t>Instructor, Music</t>
  </si>
  <si>
    <t>Kent, Derek</t>
  </si>
  <si>
    <t>Instructor, Simulation &amp; Game Development</t>
  </si>
  <si>
    <t>King, Alia</t>
  </si>
  <si>
    <t>Director, College &amp; Career Readiness</t>
  </si>
  <si>
    <t>King, Kati</t>
  </si>
  <si>
    <t>Coordinator, Payroll</t>
  </si>
  <si>
    <t>King, Wayne</t>
  </si>
  <si>
    <t>Kluttz, Scotty</t>
  </si>
  <si>
    <t>Program Head, Collision Repair &amp; Refinishing Technology</t>
  </si>
  <si>
    <t>Knapp, Crystal</t>
  </si>
  <si>
    <t>Lackey, Elizabeth</t>
  </si>
  <si>
    <t>Success Coach, University Transfer</t>
  </si>
  <si>
    <t>Lanier, John</t>
  </si>
  <si>
    <t>Program Head, Criminal Justice</t>
  </si>
  <si>
    <t>Lee, Sadie</t>
  </si>
  <si>
    <t>Success Coach, Trades</t>
  </si>
  <si>
    <t>Leslie, Emily</t>
  </si>
  <si>
    <t>Director, Student Access &amp; Financial Aid</t>
  </si>
  <si>
    <t>Lewis, Sylvia</t>
  </si>
  <si>
    <t>Director, Career Technologies</t>
  </si>
  <si>
    <t>Linnell, Reese</t>
  </si>
  <si>
    <t>Instructor, Sociology</t>
  </si>
  <si>
    <t>Linnell, Roxanne</t>
  </si>
  <si>
    <t>Executive Assistant, Vice President of Academic Affairs, Chief Academic Officer</t>
  </si>
  <si>
    <t>Love, Rita</t>
  </si>
  <si>
    <t>Director, Health &amp; Public Services Workforce Development</t>
  </si>
  <si>
    <t>Love, Ryan</t>
  </si>
  <si>
    <t>Program Head, Computer-Integrated Machining</t>
  </si>
  <si>
    <t>Lowder, Candice</t>
  </si>
  <si>
    <t>Associate Vice President, Career Connections</t>
  </si>
  <si>
    <t>Lowder, Luke</t>
  </si>
  <si>
    <t>Manager, Studio</t>
  </si>
  <si>
    <t>Lowder, Michael</t>
  </si>
  <si>
    <t>Department Head, Life &amp; Physical Science</t>
  </si>
  <si>
    <t>Lowder, Renda</t>
  </si>
  <si>
    <t>Specialist, College &amp; Career Readiness Tarheel Challenge Academy</t>
  </si>
  <si>
    <t>LuQuire, Ryan Heath</t>
  </si>
  <si>
    <t>Officer, Chief Technical</t>
  </si>
  <si>
    <t>Mabry, Marsha</t>
  </si>
  <si>
    <t>Instructor, Computer Technology</t>
  </si>
  <si>
    <t>Markley, David</t>
  </si>
  <si>
    <t>Specialist, Computer Support</t>
  </si>
  <si>
    <t>Maynard, Nicholas</t>
  </si>
  <si>
    <t>Instructor/Coordinator, Emergency Medical Science Program</t>
  </si>
  <si>
    <t>Mayo, Cynthia</t>
  </si>
  <si>
    <t>Instructor, Mathematics</t>
  </si>
  <si>
    <t>McCoy, Maria (Pressler)</t>
  </si>
  <si>
    <t>Coordinator/Instructor, Clinical Practicum - Medical Assisting</t>
  </si>
  <si>
    <t>McIlwaine, Tammi</t>
  </si>
  <si>
    <t>Associate Vice President, School of Transfer &amp; Business</t>
  </si>
  <si>
    <t>McManus, Terry</t>
  </si>
  <si>
    <t>Director, Network Services</t>
  </si>
  <si>
    <t>Measmer, Bobby</t>
  </si>
  <si>
    <t>Manager, Physical Plant</t>
  </si>
  <si>
    <t>Mecimore, Emily Hathcock</t>
  </si>
  <si>
    <t>Coordinator, Clinical Nursing Level 1</t>
  </si>
  <si>
    <t>Morales, Shannon Wade</t>
  </si>
  <si>
    <t>Coordinator, Graduation &amp; Degree Audit</t>
  </si>
  <si>
    <t>Morton, Elizabeth</t>
  </si>
  <si>
    <t xml:space="preserve">Housekeeping </t>
  </si>
  <si>
    <t>Morton, Jamie</t>
  </si>
  <si>
    <t>Success Coach, Early Childhood Education</t>
  </si>
  <si>
    <t>Morton, Sarah</t>
  </si>
  <si>
    <t>Executive Assistant, VP of Administrative Services &amp; CFO</t>
  </si>
  <si>
    <t>Moua, Jerry</t>
  </si>
  <si>
    <t>System Architect I/Webmaster</t>
  </si>
  <si>
    <t>Narolewski, Lorie</t>
  </si>
  <si>
    <t>Dean, Business Programs</t>
  </si>
  <si>
    <t>Nicks, Tanya</t>
  </si>
  <si>
    <t>Instructor, Psychology</t>
  </si>
  <si>
    <t>Nunalee, Carmen</t>
  </si>
  <si>
    <t>Vice President, Student Success</t>
  </si>
  <si>
    <t>Osborne, Cynthia</t>
  </si>
  <si>
    <t>Program Head/Instructor/Advisor Early Childhood</t>
  </si>
  <si>
    <t>Osborne, Shelley</t>
  </si>
  <si>
    <t>Dean, Auxiliary Services</t>
  </si>
  <si>
    <t>Parks, Lynnette</t>
  </si>
  <si>
    <t>Executive Assistant, Vice President of Student Success</t>
  </si>
  <si>
    <t>Parsons, Jeff</t>
  </si>
  <si>
    <t>Vice President, Academic Affairs/Chief Academic Officer</t>
  </si>
  <si>
    <t>Paul, Shannon</t>
  </si>
  <si>
    <t>Dean, Learning Resources &amp; Grant Management</t>
  </si>
  <si>
    <t>Payne, Christian</t>
  </si>
  <si>
    <t>Director, Outreach</t>
  </si>
  <si>
    <t>Phillips, Kurt</t>
  </si>
  <si>
    <t>Technician Facility Services</t>
  </si>
  <si>
    <t>Pollard, William</t>
  </si>
  <si>
    <t xml:space="preserve">Dean, Center for Teaching &amp; Learning </t>
  </si>
  <si>
    <t>Poole, Shana</t>
  </si>
  <si>
    <t>Technician, Admissions</t>
  </si>
  <si>
    <t>Poplin, Douglas Roy</t>
  </si>
  <si>
    <t>Coordinator, EMS Continuing Education Programs</t>
  </si>
  <si>
    <t>Poplin, Lori</t>
  </si>
  <si>
    <t>Executive Director, Human Resources</t>
  </si>
  <si>
    <t>Poplin, Michelle</t>
  </si>
  <si>
    <t>Registrar</t>
  </si>
  <si>
    <t>Preslar, Melissa</t>
  </si>
  <si>
    <t>Assistant, Financial Aid</t>
  </si>
  <si>
    <t>Pryor, Marcus</t>
  </si>
  <si>
    <t>Director, External Relations</t>
  </si>
  <si>
    <t>Reddick, Leah</t>
  </si>
  <si>
    <t>Success Coach, Allied Health</t>
  </si>
  <si>
    <t>Reeder, Andrew</t>
  </si>
  <si>
    <t>Program Head, Accounting</t>
  </si>
  <si>
    <t>Reyes Tercero, Cha-Quita</t>
  </si>
  <si>
    <t>Librarian, Instruction &amp; Technology</t>
  </si>
  <si>
    <t>Roberson, Kara</t>
  </si>
  <si>
    <t>Robertson, Philip</t>
  </si>
  <si>
    <t>Coordinator, College &amp; Career Readiness (ACI)</t>
  </si>
  <si>
    <t>Rodriguez, Keila</t>
  </si>
  <si>
    <t>Rorie, Toni</t>
  </si>
  <si>
    <t>Success Coach, Criminal Justice Technology, BLET, Social &amp; Human Services Technology</t>
  </si>
  <si>
    <t>Rummage, Kenneth</t>
  </si>
  <si>
    <t>Instructor, Engineering Technology</t>
  </si>
  <si>
    <t>Russell, Karen</t>
  </si>
  <si>
    <t>Coordinator, CE/Faculty Associate, AMIT Division</t>
  </si>
  <si>
    <t>Sample, John Mark</t>
  </si>
  <si>
    <t>Director, Media Services</t>
  </si>
  <si>
    <t>Sams, Katrina</t>
  </si>
  <si>
    <t>Coordinator, Accessment &amp; Compliance</t>
  </si>
  <si>
    <t>Schulz, Jonathan</t>
  </si>
  <si>
    <t>Manager, Accounts Receivable--Assistant Controller</t>
  </si>
  <si>
    <t>Sharp, Bryan</t>
  </si>
  <si>
    <t>Instructor, General Biology</t>
  </si>
  <si>
    <t>Shelton, Jaime</t>
  </si>
  <si>
    <t>Instructor, Early Childhood Education</t>
  </si>
  <si>
    <t>Shepherd, Shannon</t>
  </si>
  <si>
    <t>Director, Administrative &amp; Facility Services</t>
  </si>
  <si>
    <t>Shew, Glenn Scott</t>
  </si>
  <si>
    <t xml:space="preserve">Director, Emergency Medical Science Program </t>
  </si>
  <si>
    <t>Shue, Susan (Suzy)</t>
  </si>
  <si>
    <t>Faculty Associate/Coordinator, School of Transfer &amp; Business</t>
  </si>
  <si>
    <t>Silsby, Ruth</t>
  </si>
  <si>
    <t>Program Head, LPN</t>
  </si>
  <si>
    <t>Simon Poplin, Magdala</t>
  </si>
  <si>
    <t>Coordinator, Correctional Education</t>
  </si>
  <si>
    <t>Simpson, April</t>
  </si>
  <si>
    <t>Department Head/Instructor, Mathematics</t>
  </si>
  <si>
    <t>Smith, Austin</t>
  </si>
  <si>
    <t>Instructor, Heavy Equipment Operations</t>
  </si>
  <si>
    <t>Smith, David</t>
  </si>
  <si>
    <t>Program Head, Cosmetology</t>
  </si>
  <si>
    <t>Smith, Holly</t>
  </si>
  <si>
    <t>Faculty Associate, Technology &amp; Engineering</t>
  </si>
  <si>
    <t>Smith, Jada</t>
  </si>
  <si>
    <t>Associate, Financial Aid</t>
  </si>
  <si>
    <t>Smith, Jessica</t>
  </si>
  <si>
    <t>Director, Student Life</t>
  </si>
  <si>
    <t>Spencer, Samuel</t>
  </si>
  <si>
    <t>Instructor, Business Administration (9-month)</t>
  </si>
  <si>
    <t>Starnes, Wendy</t>
  </si>
  <si>
    <t>Specialist, Student Support</t>
  </si>
  <si>
    <t>Stinnett, Lydia Grace</t>
  </si>
  <si>
    <t>Operations Manager, Institutional Advancement</t>
  </si>
  <si>
    <t>Stirewalt, Casey</t>
  </si>
  <si>
    <t>Director, Desktop Services</t>
  </si>
  <si>
    <t>Swaringen, Jeffrey</t>
  </si>
  <si>
    <t>Program Head, Computer Engineering Technology</t>
  </si>
  <si>
    <t>Talbert, Stuart</t>
  </si>
  <si>
    <t>Analyst, Research</t>
  </si>
  <si>
    <t>Thompson, Tiffanny</t>
  </si>
  <si>
    <t>Coordinator, Facility Services</t>
  </si>
  <si>
    <t>Tucker, Deborah</t>
  </si>
  <si>
    <t>Counselor</t>
  </si>
  <si>
    <t>Tucker, Jaicee</t>
  </si>
  <si>
    <t>Coordinator/Liaison, College &amp; Career Promise</t>
  </si>
  <si>
    <t>Utley, Debra</t>
  </si>
  <si>
    <t>Coordinator, Testing &amp; Assessment</t>
  </si>
  <si>
    <t>Valler, Jeremy</t>
  </si>
  <si>
    <t>Director, Construction Trades</t>
  </si>
  <si>
    <t>Vanhoy, Lydia</t>
  </si>
  <si>
    <t>Director, Business Office/Controller</t>
  </si>
  <si>
    <t>Vanhoose, Ashley</t>
  </si>
  <si>
    <t>Instructor, Simulation/Coordinator, Skills Lab - Associate Degree Nursing</t>
  </si>
  <si>
    <t>Waltz, Jacqueline</t>
  </si>
  <si>
    <t>Watson, Gonda</t>
  </si>
  <si>
    <t>Program Head, IT Cybersecurity</t>
  </si>
  <si>
    <t>Weathers, Laura</t>
  </si>
  <si>
    <t>Coordinator, Access to Achievement</t>
  </si>
  <si>
    <t>Whitley, Dalton</t>
  </si>
  <si>
    <t>Wiggins, Paige</t>
  </si>
  <si>
    <t>Specialist, LEIS - Data Manager for CCR</t>
  </si>
  <si>
    <t>Wiley, Courtney</t>
  </si>
  <si>
    <t>Williams, Nicole</t>
  </si>
  <si>
    <t>Vice President, Institutional Advancement/Executive Director, Foundation</t>
  </si>
  <si>
    <t>Witschey, Amy</t>
  </si>
  <si>
    <t>Program Head, Respiratory Therapy</t>
  </si>
  <si>
    <t>Young, Elizabeth (Stephens)</t>
  </si>
  <si>
    <t xml:space="preserve">2025 Annual Salary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</si>
</sst>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5" formatCode="mm/dd/yy;@"/>
  </numFmts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Tahoma"/>
      <family val="2"/>
    </font>
    <font>
      <b/>
      <sz val="10"/>
      <name val="Tahoma"/>
      <family val="2"/>
    </font>
    <font>
      <sz val="10"/>
      <color rgb="FF00B050"/>
      <name val="Tahoma"/>
      <family val="2"/>
    </font>
    <font>
      <sz val="11"/>
      <color rgb="FF000000"/>
      <name val="Calibri"/>
      <family val="2"/>
    </font>
    <font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3">
    <xf numFmtId="0" fontId="0" fillId="0" borderId="0" xfId="0"/>
    <xf numFmtId="165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" xfId="1" applyFont="1" applyFill="1" applyBorder="1" applyAlignment="1">
      <alignment horizontal="center" vertical="center" wrapText="1"/>
    </xf>
    <xf numFmtId="43" fontId="3" fillId="2" borderId="1" xfId="1" applyFont="1" applyFill="1" applyBorder="1" applyAlignment="1">
      <alignment horizontal="center" vertical="center" wrapText="1"/>
    </xf>
    <xf numFmtId="165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top" wrapText="1"/>
    </xf>
    <xf numFmtId="43" fontId="2" fillId="0" borderId="2" xfId="1" applyFont="1" applyFill="1" applyBorder="1" applyAlignment="1">
      <alignment horizontal="left" vertical="center" wrapText="1"/>
    </xf>
    <xf numFmtId="43" fontId="2" fillId="0" borderId="2" xfId="1" applyFont="1" applyFill="1" applyBorder="1" applyAlignment="1">
      <alignment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left" wrapText="1"/>
    </xf>
    <xf numFmtId="43" fontId="2" fillId="0" borderId="1" xfId="1" applyFont="1" applyFill="1" applyBorder="1" applyAlignment="1">
      <alignment horizontal="left" vertical="center" wrapText="1"/>
    </xf>
    <xf numFmtId="43" fontId="2" fillId="0" borderId="1" xfId="1" applyFont="1" applyFill="1" applyBorder="1" applyAlignment="1">
      <alignment vertical="center" wrapText="1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43" fontId="2" fillId="0" borderId="1" xfId="1" applyFont="1" applyBorder="1" applyAlignment="1">
      <alignment vertical="center" wrapText="1"/>
    </xf>
    <xf numFmtId="43" fontId="2" fillId="0" borderId="2" xfId="1" applyFont="1" applyBorder="1" applyAlignment="1">
      <alignment vertical="center" wrapText="1"/>
    </xf>
    <xf numFmtId="43" fontId="2" fillId="0" borderId="1" xfId="1" applyFont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43" fontId="2" fillId="0" borderId="2" xfId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43" fontId="2" fillId="0" borderId="1" xfId="1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left" vertical="center" wrapText="1"/>
    </xf>
    <xf numFmtId="43" fontId="6" fillId="0" borderId="2" xfId="1" applyFont="1" applyFill="1" applyBorder="1" applyAlignment="1">
      <alignment horizontal="left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4" fillId="0" borderId="0" xfId="0" applyFont="1" applyAlignment="1">
      <alignment vertical="center" wrapText="1"/>
    </xf>
    <xf numFmtId="0" fontId="2" fillId="0" borderId="2" xfId="0" applyFont="1" applyBorder="1" applyAlignment="1">
      <alignment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4" fontId="2" fillId="0" borderId="1" xfId="0" applyNumberFormat="1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43" fontId="2" fillId="0" borderId="3" xfId="1" applyFont="1" applyFill="1" applyBorder="1" applyAlignment="1">
      <alignment horizontal="left" vertical="center" wrapText="1"/>
    </xf>
    <xf numFmtId="43" fontId="2" fillId="0" borderId="3" xfId="1" applyFont="1" applyBorder="1" applyAlignment="1">
      <alignment horizontal="left" vertical="center" wrapText="1"/>
    </xf>
    <xf numFmtId="43" fontId="2" fillId="0" borderId="5" xfId="1" applyFont="1" applyFill="1" applyBorder="1" applyAlignment="1">
      <alignment horizontal="left" vertical="center" wrapText="1"/>
    </xf>
    <xf numFmtId="165" fontId="2" fillId="0" borderId="5" xfId="0" applyNumberFormat="1" applyFont="1" applyBorder="1" applyAlignment="1">
      <alignment horizontal="center" vertical="center" wrapText="1"/>
    </xf>
    <xf numFmtId="43" fontId="2" fillId="0" borderId="0" xfId="1" applyFont="1" applyFill="1" applyAlignment="1">
      <alignment horizontal="left" vertical="center" wrapText="1"/>
    </xf>
    <xf numFmtId="43" fontId="2" fillId="0" borderId="0" xfId="1" applyFont="1" applyAlignment="1">
      <alignment horizontal="left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6" fillId="0" borderId="2" xfId="1" applyFont="1" applyFill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0" xfId="1" applyFont="1" applyFill="1" applyAlignment="1">
      <alignment horizontal="center" vertical="center" wrapText="1"/>
    </xf>
    <xf numFmtId="43" fontId="2" fillId="0" borderId="0" xfId="1" applyFont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BBACC9-90D7-4407-A737-9A66C75E4AAB}">
  <dimension ref="A1:DB408"/>
  <sheetViews>
    <sheetView tabSelected="1" workbookViewId="0">
      <selection activeCell="B2" sqref="B2"/>
    </sheetView>
  </sheetViews>
  <sheetFormatPr defaultColWidth="9.42578125" defaultRowHeight="12.75" x14ac:dyDescent="0.2"/>
  <cols>
    <col min="1" max="1" width="35" style="3" customWidth="1"/>
    <col min="2" max="2" width="16.5703125" style="1" customWidth="1"/>
    <col min="3" max="3" width="63.28515625" style="3" customWidth="1"/>
    <col min="4" max="5" width="13" style="45" hidden="1" customWidth="1"/>
    <col min="6" max="6" width="10.85546875" style="46" hidden="1" customWidth="1"/>
    <col min="7" max="7" width="13.7109375" style="46" hidden="1" customWidth="1"/>
    <col min="8" max="8" width="10.85546875" style="46" hidden="1" customWidth="1"/>
    <col min="9" max="9" width="17" style="46" hidden="1" customWidth="1"/>
    <col min="10" max="10" width="16.28515625" style="52" customWidth="1"/>
    <col min="11" max="217" width="9.42578125" style="15"/>
    <col min="218" max="218" width="27.42578125" style="15" customWidth="1"/>
    <col min="219" max="219" width="35" style="15" customWidth="1"/>
    <col min="220" max="220" width="23.5703125" style="15" customWidth="1"/>
    <col min="221" max="221" width="63.28515625" style="15" customWidth="1"/>
    <col min="222" max="227" width="0" style="15" hidden="1" customWidth="1"/>
    <col min="228" max="229" width="14" style="15" customWidth="1"/>
    <col min="230" max="230" width="12.42578125" style="15" customWidth="1"/>
    <col min="231" max="231" width="9.5703125" style="15" customWidth="1"/>
    <col min="232" max="232" width="11.42578125" style="15" customWidth="1"/>
    <col min="233" max="233" width="17.5703125" style="15" customWidth="1"/>
    <col min="234" max="235" width="9.42578125" style="15"/>
    <col min="236" max="236" width="12" style="15" customWidth="1"/>
    <col min="237" max="238" width="10.5703125" style="15" customWidth="1"/>
    <col min="239" max="239" width="8.140625" style="15" bestFit="1" customWidth="1"/>
    <col min="240" max="240" width="13" style="15" customWidth="1"/>
    <col min="241" max="241" width="14.42578125" style="15" customWidth="1"/>
    <col min="242" max="244" width="10.5703125" style="15" customWidth="1"/>
    <col min="245" max="246" width="20.5703125" style="15" customWidth="1"/>
    <col min="247" max="247" width="11.42578125" style="15" customWidth="1"/>
    <col min="248" max="248" width="7.42578125" style="15" customWidth="1"/>
    <col min="249" max="249" width="9" style="15" customWidth="1"/>
    <col min="250" max="250" width="16.5703125" style="15" customWidth="1"/>
    <col min="251" max="251" width="29.7109375" style="15" customWidth="1"/>
    <col min="252" max="252" width="14.42578125" style="15" customWidth="1"/>
    <col min="253" max="253" width="8" style="15" customWidth="1"/>
    <col min="254" max="254" width="8.5703125" style="15" customWidth="1"/>
    <col min="255" max="257" width="23.42578125" style="15" customWidth="1"/>
    <col min="258" max="258" width="18.42578125" style="15" customWidth="1"/>
    <col min="259" max="259" width="17.5703125" style="15" customWidth="1"/>
    <col min="260" max="260" width="13.140625" style="15" customWidth="1"/>
    <col min="261" max="261" width="13.5703125" style="15" bestFit="1" customWidth="1"/>
    <col min="262" max="262" width="0" style="15" hidden="1" customWidth="1"/>
    <col min="263" max="263" width="34.42578125" style="15" customWidth="1"/>
    <col min="264" max="264" width="11" style="15" customWidth="1"/>
    <col min="265" max="265" width="21.42578125" style="15" customWidth="1"/>
    <col min="266" max="266" width="12.7109375" style="15" customWidth="1"/>
    <col min="267" max="473" width="9.42578125" style="15"/>
    <col min="474" max="474" width="27.42578125" style="15" customWidth="1"/>
    <col min="475" max="475" width="35" style="15" customWidth="1"/>
    <col min="476" max="476" width="23.5703125" style="15" customWidth="1"/>
    <col min="477" max="477" width="63.28515625" style="15" customWidth="1"/>
    <col min="478" max="483" width="0" style="15" hidden="1" customWidth="1"/>
    <col min="484" max="485" width="14" style="15" customWidth="1"/>
    <col min="486" max="486" width="12.42578125" style="15" customWidth="1"/>
    <col min="487" max="487" width="9.5703125" style="15" customWidth="1"/>
    <col min="488" max="488" width="11.42578125" style="15" customWidth="1"/>
    <col min="489" max="489" width="17.5703125" style="15" customWidth="1"/>
    <col min="490" max="491" width="9.42578125" style="15"/>
    <col min="492" max="492" width="12" style="15" customWidth="1"/>
    <col min="493" max="494" width="10.5703125" style="15" customWidth="1"/>
    <col min="495" max="495" width="8.140625" style="15" bestFit="1" customWidth="1"/>
    <col min="496" max="496" width="13" style="15" customWidth="1"/>
    <col min="497" max="497" width="14.42578125" style="15" customWidth="1"/>
    <col min="498" max="500" width="10.5703125" style="15" customWidth="1"/>
    <col min="501" max="502" width="20.5703125" style="15" customWidth="1"/>
    <col min="503" max="503" width="11.42578125" style="15" customWidth="1"/>
    <col min="504" max="504" width="7.42578125" style="15" customWidth="1"/>
    <col min="505" max="505" width="9" style="15" customWidth="1"/>
    <col min="506" max="506" width="16.5703125" style="15" customWidth="1"/>
    <col min="507" max="507" width="29.7109375" style="15" customWidth="1"/>
    <col min="508" max="508" width="14.42578125" style="15" customWidth="1"/>
    <col min="509" max="509" width="8" style="15" customWidth="1"/>
    <col min="510" max="510" width="8.5703125" style="15" customWidth="1"/>
    <col min="511" max="513" width="23.42578125" style="15" customWidth="1"/>
    <col min="514" max="514" width="18.42578125" style="15" customWidth="1"/>
    <col min="515" max="515" width="17.5703125" style="15" customWidth="1"/>
    <col min="516" max="516" width="13.140625" style="15" customWidth="1"/>
    <col min="517" max="517" width="13.5703125" style="15" bestFit="1" customWidth="1"/>
    <col min="518" max="518" width="0" style="15" hidden="1" customWidth="1"/>
    <col min="519" max="519" width="34.42578125" style="15" customWidth="1"/>
    <col min="520" max="520" width="11" style="15" customWidth="1"/>
    <col min="521" max="521" width="21.42578125" style="15" customWidth="1"/>
    <col min="522" max="522" width="12.7109375" style="15" customWidth="1"/>
    <col min="523" max="729" width="9.42578125" style="15"/>
    <col min="730" max="730" width="27.42578125" style="15" customWidth="1"/>
    <col min="731" max="731" width="35" style="15" customWidth="1"/>
    <col min="732" max="732" width="23.5703125" style="15" customWidth="1"/>
    <col min="733" max="733" width="63.28515625" style="15" customWidth="1"/>
    <col min="734" max="739" width="0" style="15" hidden="1" customWidth="1"/>
    <col min="740" max="741" width="14" style="15" customWidth="1"/>
    <col min="742" max="742" width="12.42578125" style="15" customWidth="1"/>
    <col min="743" max="743" width="9.5703125" style="15" customWidth="1"/>
    <col min="744" max="744" width="11.42578125" style="15" customWidth="1"/>
    <col min="745" max="745" width="17.5703125" style="15" customWidth="1"/>
    <col min="746" max="747" width="9.42578125" style="15"/>
    <col min="748" max="748" width="12" style="15" customWidth="1"/>
    <col min="749" max="750" width="10.5703125" style="15" customWidth="1"/>
    <col min="751" max="751" width="8.140625" style="15" bestFit="1" customWidth="1"/>
    <col min="752" max="752" width="13" style="15" customWidth="1"/>
    <col min="753" max="753" width="14.42578125" style="15" customWidth="1"/>
    <col min="754" max="756" width="10.5703125" style="15" customWidth="1"/>
    <col min="757" max="758" width="20.5703125" style="15" customWidth="1"/>
    <col min="759" max="759" width="11.42578125" style="15" customWidth="1"/>
    <col min="760" max="760" width="7.42578125" style="15" customWidth="1"/>
    <col min="761" max="761" width="9" style="15" customWidth="1"/>
    <col min="762" max="762" width="16.5703125" style="15" customWidth="1"/>
    <col min="763" max="763" width="29.7109375" style="15" customWidth="1"/>
    <col min="764" max="764" width="14.42578125" style="15" customWidth="1"/>
    <col min="765" max="765" width="8" style="15" customWidth="1"/>
    <col min="766" max="766" width="8.5703125" style="15" customWidth="1"/>
    <col min="767" max="769" width="23.42578125" style="15" customWidth="1"/>
    <col min="770" max="770" width="18.42578125" style="15" customWidth="1"/>
    <col min="771" max="771" width="17.5703125" style="15" customWidth="1"/>
    <col min="772" max="772" width="13.140625" style="15" customWidth="1"/>
    <col min="773" max="773" width="13.5703125" style="15" bestFit="1" customWidth="1"/>
    <col min="774" max="774" width="0" style="15" hidden="1" customWidth="1"/>
    <col min="775" max="775" width="34.42578125" style="15" customWidth="1"/>
    <col min="776" max="776" width="11" style="15" customWidth="1"/>
    <col min="777" max="777" width="21.42578125" style="15" customWidth="1"/>
    <col min="778" max="778" width="12.7109375" style="15" customWidth="1"/>
    <col min="779" max="985" width="9.42578125" style="15"/>
    <col min="986" max="986" width="27.42578125" style="15" customWidth="1"/>
    <col min="987" max="987" width="35" style="15" customWidth="1"/>
    <col min="988" max="988" width="23.5703125" style="15" customWidth="1"/>
    <col min="989" max="989" width="63.28515625" style="15" customWidth="1"/>
    <col min="990" max="995" width="0" style="15" hidden="1" customWidth="1"/>
    <col min="996" max="997" width="14" style="15" customWidth="1"/>
    <col min="998" max="998" width="12.42578125" style="15" customWidth="1"/>
    <col min="999" max="999" width="9.5703125" style="15" customWidth="1"/>
    <col min="1000" max="1000" width="11.42578125" style="15" customWidth="1"/>
    <col min="1001" max="1001" width="17.5703125" style="15" customWidth="1"/>
    <col min="1002" max="1003" width="9.42578125" style="15"/>
    <col min="1004" max="1004" width="12" style="15" customWidth="1"/>
    <col min="1005" max="1006" width="10.5703125" style="15" customWidth="1"/>
    <col min="1007" max="1007" width="8.140625" style="15" bestFit="1" customWidth="1"/>
    <col min="1008" max="1008" width="13" style="15" customWidth="1"/>
    <col min="1009" max="1009" width="14.42578125" style="15" customWidth="1"/>
    <col min="1010" max="1012" width="10.5703125" style="15" customWidth="1"/>
    <col min="1013" max="1014" width="20.5703125" style="15" customWidth="1"/>
    <col min="1015" max="1015" width="11.42578125" style="15" customWidth="1"/>
    <col min="1016" max="1016" width="7.42578125" style="15" customWidth="1"/>
    <col min="1017" max="1017" width="9" style="15" customWidth="1"/>
    <col min="1018" max="1018" width="16.5703125" style="15" customWidth="1"/>
    <col min="1019" max="1019" width="29.7109375" style="15" customWidth="1"/>
    <col min="1020" max="1020" width="14.42578125" style="15" customWidth="1"/>
    <col min="1021" max="1021" width="8" style="15" customWidth="1"/>
    <col min="1022" max="1022" width="8.5703125" style="15" customWidth="1"/>
    <col min="1023" max="1025" width="23.42578125" style="15" customWidth="1"/>
    <col min="1026" max="1026" width="18.42578125" style="15" customWidth="1"/>
    <col min="1027" max="1027" width="17.5703125" style="15" customWidth="1"/>
    <col min="1028" max="1028" width="13.140625" style="15" customWidth="1"/>
    <col min="1029" max="1029" width="13.5703125" style="15" bestFit="1" customWidth="1"/>
    <col min="1030" max="1030" width="0" style="15" hidden="1" customWidth="1"/>
    <col min="1031" max="1031" width="34.42578125" style="15" customWidth="1"/>
    <col min="1032" max="1032" width="11" style="15" customWidth="1"/>
    <col min="1033" max="1033" width="21.42578125" style="15" customWidth="1"/>
    <col min="1034" max="1034" width="12.7109375" style="15" customWidth="1"/>
    <col min="1035" max="1241" width="9.42578125" style="15"/>
    <col min="1242" max="1242" width="27.42578125" style="15" customWidth="1"/>
    <col min="1243" max="1243" width="35" style="15" customWidth="1"/>
    <col min="1244" max="1244" width="23.5703125" style="15" customWidth="1"/>
    <col min="1245" max="1245" width="63.28515625" style="15" customWidth="1"/>
    <col min="1246" max="1251" width="0" style="15" hidden="1" customWidth="1"/>
    <col min="1252" max="1253" width="14" style="15" customWidth="1"/>
    <col min="1254" max="1254" width="12.42578125" style="15" customWidth="1"/>
    <col min="1255" max="1255" width="9.5703125" style="15" customWidth="1"/>
    <col min="1256" max="1256" width="11.42578125" style="15" customWidth="1"/>
    <col min="1257" max="1257" width="17.5703125" style="15" customWidth="1"/>
    <col min="1258" max="1259" width="9.42578125" style="15"/>
    <col min="1260" max="1260" width="12" style="15" customWidth="1"/>
    <col min="1261" max="1262" width="10.5703125" style="15" customWidth="1"/>
    <col min="1263" max="1263" width="8.140625" style="15" bestFit="1" customWidth="1"/>
    <col min="1264" max="1264" width="13" style="15" customWidth="1"/>
    <col min="1265" max="1265" width="14.42578125" style="15" customWidth="1"/>
    <col min="1266" max="1268" width="10.5703125" style="15" customWidth="1"/>
    <col min="1269" max="1270" width="20.5703125" style="15" customWidth="1"/>
    <col min="1271" max="1271" width="11.42578125" style="15" customWidth="1"/>
    <col min="1272" max="1272" width="7.42578125" style="15" customWidth="1"/>
    <col min="1273" max="1273" width="9" style="15" customWidth="1"/>
    <col min="1274" max="1274" width="16.5703125" style="15" customWidth="1"/>
    <col min="1275" max="1275" width="29.7109375" style="15" customWidth="1"/>
    <col min="1276" max="1276" width="14.42578125" style="15" customWidth="1"/>
    <col min="1277" max="1277" width="8" style="15" customWidth="1"/>
    <col min="1278" max="1278" width="8.5703125" style="15" customWidth="1"/>
    <col min="1279" max="1281" width="23.42578125" style="15" customWidth="1"/>
    <col min="1282" max="1282" width="18.42578125" style="15" customWidth="1"/>
    <col min="1283" max="1283" width="17.5703125" style="15" customWidth="1"/>
    <col min="1284" max="1284" width="13.140625" style="15" customWidth="1"/>
    <col min="1285" max="1285" width="13.5703125" style="15" bestFit="1" customWidth="1"/>
    <col min="1286" max="1286" width="0" style="15" hidden="1" customWidth="1"/>
    <col min="1287" max="1287" width="34.42578125" style="15" customWidth="1"/>
    <col min="1288" max="1288" width="11" style="15" customWidth="1"/>
    <col min="1289" max="1289" width="21.42578125" style="15" customWidth="1"/>
    <col min="1290" max="1290" width="12.7109375" style="15" customWidth="1"/>
    <col min="1291" max="1497" width="9.42578125" style="15"/>
    <col min="1498" max="1498" width="27.42578125" style="15" customWidth="1"/>
    <col min="1499" max="1499" width="35" style="15" customWidth="1"/>
    <col min="1500" max="1500" width="23.5703125" style="15" customWidth="1"/>
    <col min="1501" max="1501" width="63.28515625" style="15" customWidth="1"/>
    <col min="1502" max="1507" width="0" style="15" hidden="1" customWidth="1"/>
    <col min="1508" max="1509" width="14" style="15" customWidth="1"/>
    <col min="1510" max="1510" width="12.42578125" style="15" customWidth="1"/>
    <col min="1511" max="1511" width="9.5703125" style="15" customWidth="1"/>
    <col min="1512" max="1512" width="11.42578125" style="15" customWidth="1"/>
    <col min="1513" max="1513" width="17.5703125" style="15" customWidth="1"/>
    <col min="1514" max="1515" width="9.42578125" style="15"/>
    <col min="1516" max="1516" width="12" style="15" customWidth="1"/>
    <col min="1517" max="1518" width="10.5703125" style="15" customWidth="1"/>
    <col min="1519" max="1519" width="8.140625" style="15" bestFit="1" customWidth="1"/>
    <col min="1520" max="1520" width="13" style="15" customWidth="1"/>
    <col min="1521" max="1521" width="14.42578125" style="15" customWidth="1"/>
    <col min="1522" max="1524" width="10.5703125" style="15" customWidth="1"/>
    <col min="1525" max="1526" width="20.5703125" style="15" customWidth="1"/>
    <col min="1527" max="1527" width="11.42578125" style="15" customWidth="1"/>
    <col min="1528" max="1528" width="7.42578125" style="15" customWidth="1"/>
    <col min="1529" max="1529" width="9" style="15" customWidth="1"/>
    <col min="1530" max="1530" width="16.5703125" style="15" customWidth="1"/>
    <col min="1531" max="1531" width="29.7109375" style="15" customWidth="1"/>
    <col min="1532" max="1532" width="14.42578125" style="15" customWidth="1"/>
    <col min="1533" max="1533" width="8" style="15" customWidth="1"/>
    <col min="1534" max="1534" width="8.5703125" style="15" customWidth="1"/>
    <col min="1535" max="1537" width="23.42578125" style="15" customWidth="1"/>
    <col min="1538" max="1538" width="18.42578125" style="15" customWidth="1"/>
    <col min="1539" max="1539" width="17.5703125" style="15" customWidth="1"/>
    <col min="1540" max="1540" width="13.140625" style="15" customWidth="1"/>
    <col min="1541" max="1541" width="13.5703125" style="15" bestFit="1" customWidth="1"/>
    <col min="1542" max="1542" width="0" style="15" hidden="1" customWidth="1"/>
    <col min="1543" max="1543" width="34.42578125" style="15" customWidth="1"/>
    <col min="1544" max="1544" width="11" style="15" customWidth="1"/>
    <col min="1545" max="1545" width="21.42578125" style="15" customWidth="1"/>
    <col min="1546" max="1546" width="12.7109375" style="15" customWidth="1"/>
    <col min="1547" max="1753" width="9.42578125" style="15"/>
    <col min="1754" max="1754" width="27.42578125" style="15" customWidth="1"/>
    <col min="1755" max="1755" width="35" style="15" customWidth="1"/>
    <col min="1756" max="1756" width="23.5703125" style="15" customWidth="1"/>
    <col min="1757" max="1757" width="63.28515625" style="15" customWidth="1"/>
    <col min="1758" max="1763" width="0" style="15" hidden="1" customWidth="1"/>
    <col min="1764" max="1765" width="14" style="15" customWidth="1"/>
    <col min="1766" max="1766" width="12.42578125" style="15" customWidth="1"/>
    <col min="1767" max="1767" width="9.5703125" style="15" customWidth="1"/>
    <col min="1768" max="1768" width="11.42578125" style="15" customWidth="1"/>
    <col min="1769" max="1769" width="17.5703125" style="15" customWidth="1"/>
    <col min="1770" max="1771" width="9.42578125" style="15"/>
    <col min="1772" max="1772" width="12" style="15" customWidth="1"/>
    <col min="1773" max="1774" width="10.5703125" style="15" customWidth="1"/>
    <col min="1775" max="1775" width="8.140625" style="15" bestFit="1" customWidth="1"/>
    <col min="1776" max="1776" width="13" style="15" customWidth="1"/>
    <col min="1777" max="1777" width="14.42578125" style="15" customWidth="1"/>
    <col min="1778" max="1780" width="10.5703125" style="15" customWidth="1"/>
    <col min="1781" max="1782" width="20.5703125" style="15" customWidth="1"/>
    <col min="1783" max="1783" width="11.42578125" style="15" customWidth="1"/>
    <col min="1784" max="1784" width="7.42578125" style="15" customWidth="1"/>
    <col min="1785" max="1785" width="9" style="15" customWidth="1"/>
    <col min="1786" max="1786" width="16.5703125" style="15" customWidth="1"/>
    <col min="1787" max="1787" width="29.7109375" style="15" customWidth="1"/>
    <col min="1788" max="1788" width="14.42578125" style="15" customWidth="1"/>
    <col min="1789" max="1789" width="8" style="15" customWidth="1"/>
    <col min="1790" max="1790" width="8.5703125" style="15" customWidth="1"/>
    <col min="1791" max="1793" width="23.42578125" style="15" customWidth="1"/>
    <col min="1794" max="1794" width="18.42578125" style="15" customWidth="1"/>
    <col min="1795" max="1795" width="17.5703125" style="15" customWidth="1"/>
    <col min="1796" max="1796" width="13.140625" style="15" customWidth="1"/>
    <col min="1797" max="1797" width="13.5703125" style="15" bestFit="1" customWidth="1"/>
    <col min="1798" max="1798" width="0" style="15" hidden="1" customWidth="1"/>
    <col min="1799" max="1799" width="34.42578125" style="15" customWidth="1"/>
    <col min="1800" max="1800" width="11" style="15" customWidth="1"/>
    <col min="1801" max="1801" width="21.42578125" style="15" customWidth="1"/>
    <col min="1802" max="1802" width="12.7109375" style="15" customWidth="1"/>
    <col min="1803" max="2009" width="9.42578125" style="15"/>
    <col min="2010" max="2010" width="27.42578125" style="15" customWidth="1"/>
    <col min="2011" max="2011" width="35" style="15" customWidth="1"/>
    <col min="2012" max="2012" width="23.5703125" style="15" customWidth="1"/>
    <col min="2013" max="2013" width="63.28515625" style="15" customWidth="1"/>
    <col min="2014" max="2019" width="0" style="15" hidden="1" customWidth="1"/>
    <col min="2020" max="2021" width="14" style="15" customWidth="1"/>
    <col min="2022" max="2022" width="12.42578125" style="15" customWidth="1"/>
    <col min="2023" max="2023" width="9.5703125" style="15" customWidth="1"/>
    <col min="2024" max="2024" width="11.42578125" style="15" customWidth="1"/>
    <col min="2025" max="2025" width="17.5703125" style="15" customWidth="1"/>
    <col min="2026" max="2027" width="9.42578125" style="15"/>
    <col min="2028" max="2028" width="12" style="15" customWidth="1"/>
    <col min="2029" max="2030" width="10.5703125" style="15" customWidth="1"/>
    <col min="2031" max="2031" width="8.140625" style="15" bestFit="1" customWidth="1"/>
    <col min="2032" max="2032" width="13" style="15" customWidth="1"/>
    <col min="2033" max="2033" width="14.42578125" style="15" customWidth="1"/>
    <col min="2034" max="2036" width="10.5703125" style="15" customWidth="1"/>
    <col min="2037" max="2038" width="20.5703125" style="15" customWidth="1"/>
    <col min="2039" max="2039" width="11.42578125" style="15" customWidth="1"/>
    <col min="2040" max="2040" width="7.42578125" style="15" customWidth="1"/>
    <col min="2041" max="2041" width="9" style="15" customWidth="1"/>
    <col min="2042" max="2042" width="16.5703125" style="15" customWidth="1"/>
    <col min="2043" max="2043" width="29.7109375" style="15" customWidth="1"/>
    <col min="2044" max="2044" width="14.42578125" style="15" customWidth="1"/>
    <col min="2045" max="2045" width="8" style="15" customWidth="1"/>
    <col min="2046" max="2046" width="8.5703125" style="15" customWidth="1"/>
    <col min="2047" max="2049" width="23.42578125" style="15" customWidth="1"/>
    <col min="2050" max="2050" width="18.42578125" style="15" customWidth="1"/>
    <col min="2051" max="2051" width="17.5703125" style="15" customWidth="1"/>
    <col min="2052" max="2052" width="13.140625" style="15" customWidth="1"/>
    <col min="2053" max="2053" width="13.5703125" style="15" bestFit="1" customWidth="1"/>
    <col min="2054" max="2054" width="0" style="15" hidden="1" customWidth="1"/>
    <col min="2055" max="2055" width="34.42578125" style="15" customWidth="1"/>
    <col min="2056" max="2056" width="11" style="15" customWidth="1"/>
    <col min="2057" max="2057" width="21.42578125" style="15" customWidth="1"/>
    <col min="2058" max="2058" width="12.7109375" style="15" customWidth="1"/>
    <col min="2059" max="2265" width="9.42578125" style="15"/>
    <col min="2266" max="2266" width="27.42578125" style="15" customWidth="1"/>
    <col min="2267" max="2267" width="35" style="15" customWidth="1"/>
    <col min="2268" max="2268" width="23.5703125" style="15" customWidth="1"/>
    <col min="2269" max="2269" width="63.28515625" style="15" customWidth="1"/>
    <col min="2270" max="2275" width="0" style="15" hidden="1" customWidth="1"/>
    <col min="2276" max="2277" width="14" style="15" customWidth="1"/>
    <col min="2278" max="2278" width="12.42578125" style="15" customWidth="1"/>
    <col min="2279" max="2279" width="9.5703125" style="15" customWidth="1"/>
    <col min="2280" max="2280" width="11.42578125" style="15" customWidth="1"/>
    <col min="2281" max="2281" width="17.5703125" style="15" customWidth="1"/>
    <col min="2282" max="2283" width="9.42578125" style="15"/>
    <col min="2284" max="2284" width="12" style="15" customWidth="1"/>
    <col min="2285" max="2286" width="10.5703125" style="15" customWidth="1"/>
    <col min="2287" max="2287" width="8.140625" style="15" bestFit="1" customWidth="1"/>
    <col min="2288" max="2288" width="13" style="15" customWidth="1"/>
    <col min="2289" max="2289" width="14.42578125" style="15" customWidth="1"/>
    <col min="2290" max="2292" width="10.5703125" style="15" customWidth="1"/>
    <col min="2293" max="2294" width="20.5703125" style="15" customWidth="1"/>
    <col min="2295" max="2295" width="11.42578125" style="15" customWidth="1"/>
    <col min="2296" max="2296" width="7.42578125" style="15" customWidth="1"/>
    <col min="2297" max="2297" width="9" style="15" customWidth="1"/>
    <col min="2298" max="2298" width="16.5703125" style="15" customWidth="1"/>
    <col min="2299" max="2299" width="29.7109375" style="15" customWidth="1"/>
    <col min="2300" max="2300" width="14.42578125" style="15" customWidth="1"/>
    <col min="2301" max="2301" width="8" style="15" customWidth="1"/>
    <col min="2302" max="2302" width="8.5703125" style="15" customWidth="1"/>
    <col min="2303" max="2305" width="23.42578125" style="15" customWidth="1"/>
    <col min="2306" max="2306" width="18.42578125" style="15" customWidth="1"/>
    <col min="2307" max="2307" width="17.5703125" style="15" customWidth="1"/>
    <col min="2308" max="2308" width="13.140625" style="15" customWidth="1"/>
    <col min="2309" max="2309" width="13.5703125" style="15" bestFit="1" customWidth="1"/>
    <col min="2310" max="2310" width="0" style="15" hidden="1" customWidth="1"/>
    <col min="2311" max="2311" width="34.42578125" style="15" customWidth="1"/>
    <col min="2312" max="2312" width="11" style="15" customWidth="1"/>
    <col min="2313" max="2313" width="21.42578125" style="15" customWidth="1"/>
    <col min="2314" max="2314" width="12.7109375" style="15" customWidth="1"/>
    <col min="2315" max="2521" width="9.42578125" style="15"/>
    <col min="2522" max="2522" width="27.42578125" style="15" customWidth="1"/>
    <col min="2523" max="2523" width="35" style="15" customWidth="1"/>
    <col min="2524" max="2524" width="23.5703125" style="15" customWidth="1"/>
    <col min="2525" max="2525" width="63.28515625" style="15" customWidth="1"/>
    <col min="2526" max="2531" width="0" style="15" hidden="1" customWidth="1"/>
    <col min="2532" max="2533" width="14" style="15" customWidth="1"/>
    <col min="2534" max="2534" width="12.42578125" style="15" customWidth="1"/>
    <col min="2535" max="2535" width="9.5703125" style="15" customWidth="1"/>
    <col min="2536" max="2536" width="11.42578125" style="15" customWidth="1"/>
    <col min="2537" max="2537" width="17.5703125" style="15" customWidth="1"/>
    <col min="2538" max="2539" width="9.42578125" style="15"/>
    <col min="2540" max="2540" width="12" style="15" customWidth="1"/>
    <col min="2541" max="2542" width="10.5703125" style="15" customWidth="1"/>
    <col min="2543" max="2543" width="8.140625" style="15" bestFit="1" customWidth="1"/>
    <col min="2544" max="2544" width="13" style="15" customWidth="1"/>
    <col min="2545" max="2545" width="14.42578125" style="15" customWidth="1"/>
    <col min="2546" max="2548" width="10.5703125" style="15" customWidth="1"/>
    <col min="2549" max="2550" width="20.5703125" style="15" customWidth="1"/>
    <col min="2551" max="2551" width="11.42578125" style="15" customWidth="1"/>
    <col min="2552" max="2552" width="7.42578125" style="15" customWidth="1"/>
    <col min="2553" max="2553" width="9" style="15" customWidth="1"/>
    <col min="2554" max="2554" width="16.5703125" style="15" customWidth="1"/>
    <col min="2555" max="2555" width="29.7109375" style="15" customWidth="1"/>
    <col min="2556" max="2556" width="14.42578125" style="15" customWidth="1"/>
    <col min="2557" max="2557" width="8" style="15" customWidth="1"/>
    <col min="2558" max="2558" width="8.5703125" style="15" customWidth="1"/>
    <col min="2559" max="2561" width="23.42578125" style="15" customWidth="1"/>
    <col min="2562" max="2562" width="18.42578125" style="15" customWidth="1"/>
    <col min="2563" max="2563" width="17.5703125" style="15" customWidth="1"/>
    <col min="2564" max="2564" width="13.140625" style="15" customWidth="1"/>
    <col min="2565" max="2565" width="13.5703125" style="15" bestFit="1" customWidth="1"/>
    <col min="2566" max="2566" width="0" style="15" hidden="1" customWidth="1"/>
    <col min="2567" max="2567" width="34.42578125" style="15" customWidth="1"/>
    <col min="2568" max="2568" width="11" style="15" customWidth="1"/>
    <col min="2569" max="2569" width="21.42578125" style="15" customWidth="1"/>
    <col min="2570" max="2570" width="12.7109375" style="15" customWidth="1"/>
    <col min="2571" max="2777" width="9.42578125" style="15"/>
    <col min="2778" max="2778" width="27.42578125" style="15" customWidth="1"/>
    <col min="2779" max="2779" width="35" style="15" customWidth="1"/>
    <col min="2780" max="2780" width="23.5703125" style="15" customWidth="1"/>
    <col min="2781" max="2781" width="63.28515625" style="15" customWidth="1"/>
    <col min="2782" max="2787" width="0" style="15" hidden="1" customWidth="1"/>
    <col min="2788" max="2789" width="14" style="15" customWidth="1"/>
    <col min="2790" max="2790" width="12.42578125" style="15" customWidth="1"/>
    <col min="2791" max="2791" width="9.5703125" style="15" customWidth="1"/>
    <col min="2792" max="2792" width="11.42578125" style="15" customWidth="1"/>
    <col min="2793" max="2793" width="17.5703125" style="15" customWidth="1"/>
    <col min="2794" max="2795" width="9.42578125" style="15"/>
    <col min="2796" max="2796" width="12" style="15" customWidth="1"/>
    <col min="2797" max="2798" width="10.5703125" style="15" customWidth="1"/>
    <col min="2799" max="2799" width="8.140625" style="15" bestFit="1" customWidth="1"/>
    <col min="2800" max="2800" width="13" style="15" customWidth="1"/>
    <col min="2801" max="2801" width="14.42578125" style="15" customWidth="1"/>
    <col min="2802" max="2804" width="10.5703125" style="15" customWidth="1"/>
    <col min="2805" max="2806" width="20.5703125" style="15" customWidth="1"/>
    <col min="2807" max="2807" width="11.42578125" style="15" customWidth="1"/>
    <col min="2808" max="2808" width="7.42578125" style="15" customWidth="1"/>
    <col min="2809" max="2809" width="9" style="15" customWidth="1"/>
    <col min="2810" max="2810" width="16.5703125" style="15" customWidth="1"/>
    <col min="2811" max="2811" width="29.7109375" style="15" customWidth="1"/>
    <col min="2812" max="2812" width="14.42578125" style="15" customWidth="1"/>
    <col min="2813" max="2813" width="8" style="15" customWidth="1"/>
    <col min="2814" max="2814" width="8.5703125" style="15" customWidth="1"/>
    <col min="2815" max="2817" width="23.42578125" style="15" customWidth="1"/>
    <col min="2818" max="2818" width="18.42578125" style="15" customWidth="1"/>
    <col min="2819" max="2819" width="17.5703125" style="15" customWidth="1"/>
    <col min="2820" max="2820" width="13.140625" style="15" customWidth="1"/>
    <col min="2821" max="2821" width="13.5703125" style="15" bestFit="1" customWidth="1"/>
    <col min="2822" max="2822" width="0" style="15" hidden="1" customWidth="1"/>
    <col min="2823" max="2823" width="34.42578125" style="15" customWidth="1"/>
    <col min="2824" max="2824" width="11" style="15" customWidth="1"/>
    <col min="2825" max="2825" width="21.42578125" style="15" customWidth="1"/>
    <col min="2826" max="2826" width="12.7109375" style="15" customWidth="1"/>
    <col min="2827" max="3033" width="9.42578125" style="15"/>
    <col min="3034" max="3034" width="27.42578125" style="15" customWidth="1"/>
    <col min="3035" max="3035" width="35" style="15" customWidth="1"/>
    <col min="3036" max="3036" width="23.5703125" style="15" customWidth="1"/>
    <col min="3037" max="3037" width="63.28515625" style="15" customWidth="1"/>
    <col min="3038" max="3043" width="0" style="15" hidden="1" customWidth="1"/>
    <col min="3044" max="3045" width="14" style="15" customWidth="1"/>
    <col min="3046" max="3046" width="12.42578125" style="15" customWidth="1"/>
    <col min="3047" max="3047" width="9.5703125" style="15" customWidth="1"/>
    <col min="3048" max="3048" width="11.42578125" style="15" customWidth="1"/>
    <col min="3049" max="3049" width="17.5703125" style="15" customWidth="1"/>
    <col min="3050" max="3051" width="9.42578125" style="15"/>
    <col min="3052" max="3052" width="12" style="15" customWidth="1"/>
    <col min="3053" max="3054" width="10.5703125" style="15" customWidth="1"/>
    <col min="3055" max="3055" width="8.140625" style="15" bestFit="1" customWidth="1"/>
    <col min="3056" max="3056" width="13" style="15" customWidth="1"/>
    <col min="3057" max="3057" width="14.42578125" style="15" customWidth="1"/>
    <col min="3058" max="3060" width="10.5703125" style="15" customWidth="1"/>
    <col min="3061" max="3062" width="20.5703125" style="15" customWidth="1"/>
    <col min="3063" max="3063" width="11.42578125" style="15" customWidth="1"/>
    <col min="3064" max="3064" width="7.42578125" style="15" customWidth="1"/>
    <col min="3065" max="3065" width="9" style="15" customWidth="1"/>
    <col min="3066" max="3066" width="16.5703125" style="15" customWidth="1"/>
    <col min="3067" max="3067" width="29.7109375" style="15" customWidth="1"/>
    <col min="3068" max="3068" width="14.42578125" style="15" customWidth="1"/>
    <col min="3069" max="3069" width="8" style="15" customWidth="1"/>
    <col min="3070" max="3070" width="8.5703125" style="15" customWidth="1"/>
    <col min="3071" max="3073" width="23.42578125" style="15" customWidth="1"/>
    <col min="3074" max="3074" width="18.42578125" style="15" customWidth="1"/>
    <col min="3075" max="3075" width="17.5703125" style="15" customWidth="1"/>
    <col min="3076" max="3076" width="13.140625" style="15" customWidth="1"/>
    <col min="3077" max="3077" width="13.5703125" style="15" bestFit="1" customWidth="1"/>
    <col min="3078" max="3078" width="0" style="15" hidden="1" customWidth="1"/>
    <col min="3079" max="3079" width="34.42578125" style="15" customWidth="1"/>
    <col min="3080" max="3080" width="11" style="15" customWidth="1"/>
    <col min="3081" max="3081" width="21.42578125" style="15" customWidth="1"/>
    <col min="3082" max="3082" width="12.7109375" style="15" customWidth="1"/>
    <col min="3083" max="3289" width="9.42578125" style="15"/>
    <col min="3290" max="3290" width="27.42578125" style="15" customWidth="1"/>
    <col min="3291" max="3291" width="35" style="15" customWidth="1"/>
    <col min="3292" max="3292" width="23.5703125" style="15" customWidth="1"/>
    <col min="3293" max="3293" width="63.28515625" style="15" customWidth="1"/>
    <col min="3294" max="3299" width="0" style="15" hidden="1" customWidth="1"/>
    <col min="3300" max="3301" width="14" style="15" customWidth="1"/>
    <col min="3302" max="3302" width="12.42578125" style="15" customWidth="1"/>
    <col min="3303" max="3303" width="9.5703125" style="15" customWidth="1"/>
    <col min="3304" max="3304" width="11.42578125" style="15" customWidth="1"/>
    <col min="3305" max="3305" width="17.5703125" style="15" customWidth="1"/>
    <col min="3306" max="3307" width="9.42578125" style="15"/>
    <col min="3308" max="3308" width="12" style="15" customWidth="1"/>
    <col min="3309" max="3310" width="10.5703125" style="15" customWidth="1"/>
    <col min="3311" max="3311" width="8.140625" style="15" bestFit="1" customWidth="1"/>
    <col min="3312" max="3312" width="13" style="15" customWidth="1"/>
    <col min="3313" max="3313" width="14.42578125" style="15" customWidth="1"/>
    <col min="3314" max="3316" width="10.5703125" style="15" customWidth="1"/>
    <col min="3317" max="3318" width="20.5703125" style="15" customWidth="1"/>
    <col min="3319" max="3319" width="11.42578125" style="15" customWidth="1"/>
    <col min="3320" max="3320" width="7.42578125" style="15" customWidth="1"/>
    <col min="3321" max="3321" width="9" style="15" customWidth="1"/>
    <col min="3322" max="3322" width="16.5703125" style="15" customWidth="1"/>
    <col min="3323" max="3323" width="29.7109375" style="15" customWidth="1"/>
    <col min="3324" max="3324" width="14.42578125" style="15" customWidth="1"/>
    <col min="3325" max="3325" width="8" style="15" customWidth="1"/>
    <col min="3326" max="3326" width="8.5703125" style="15" customWidth="1"/>
    <col min="3327" max="3329" width="23.42578125" style="15" customWidth="1"/>
    <col min="3330" max="3330" width="18.42578125" style="15" customWidth="1"/>
    <col min="3331" max="3331" width="17.5703125" style="15" customWidth="1"/>
    <col min="3332" max="3332" width="13.140625" style="15" customWidth="1"/>
    <col min="3333" max="3333" width="13.5703125" style="15" bestFit="1" customWidth="1"/>
    <col min="3334" max="3334" width="0" style="15" hidden="1" customWidth="1"/>
    <col min="3335" max="3335" width="34.42578125" style="15" customWidth="1"/>
    <col min="3336" max="3336" width="11" style="15" customWidth="1"/>
    <col min="3337" max="3337" width="21.42578125" style="15" customWidth="1"/>
    <col min="3338" max="3338" width="12.7109375" style="15" customWidth="1"/>
    <col min="3339" max="3545" width="9.42578125" style="15"/>
    <col min="3546" max="3546" width="27.42578125" style="15" customWidth="1"/>
    <col min="3547" max="3547" width="35" style="15" customWidth="1"/>
    <col min="3548" max="3548" width="23.5703125" style="15" customWidth="1"/>
    <col min="3549" max="3549" width="63.28515625" style="15" customWidth="1"/>
    <col min="3550" max="3555" width="0" style="15" hidden="1" customWidth="1"/>
    <col min="3556" max="3557" width="14" style="15" customWidth="1"/>
    <col min="3558" max="3558" width="12.42578125" style="15" customWidth="1"/>
    <col min="3559" max="3559" width="9.5703125" style="15" customWidth="1"/>
    <col min="3560" max="3560" width="11.42578125" style="15" customWidth="1"/>
    <col min="3561" max="3561" width="17.5703125" style="15" customWidth="1"/>
    <col min="3562" max="3563" width="9.42578125" style="15"/>
    <col min="3564" max="3564" width="12" style="15" customWidth="1"/>
    <col min="3565" max="3566" width="10.5703125" style="15" customWidth="1"/>
    <col min="3567" max="3567" width="8.140625" style="15" bestFit="1" customWidth="1"/>
    <col min="3568" max="3568" width="13" style="15" customWidth="1"/>
    <col min="3569" max="3569" width="14.42578125" style="15" customWidth="1"/>
    <col min="3570" max="3572" width="10.5703125" style="15" customWidth="1"/>
    <col min="3573" max="3574" width="20.5703125" style="15" customWidth="1"/>
    <col min="3575" max="3575" width="11.42578125" style="15" customWidth="1"/>
    <col min="3576" max="3576" width="7.42578125" style="15" customWidth="1"/>
    <col min="3577" max="3577" width="9" style="15" customWidth="1"/>
    <col min="3578" max="3578" width="16.5703125" style="15" customWidth="1"/>
    <col min="3579" max="3579" width="29.7109375" style="15" customWidth="1"/>
    <col min="3580" max="3580" width="14.42578125" style="15" customWidth="1"/>
    <col min="3581" max="3581" width="8" style="15" customWidth="1"/>
    <col min="3582" max="3582" width="8.5703125" style="15" customWidth="1"/>
    <col min="3583" max="3585" width="23.42578125" style="15" customWidth="1"/>
    <col min="3586" max="3586" width="18.42578125" style="15" customWidth="1"/>
    <col min="3587" max="3587" width="17.5703125" style="15" customWidth="1"/>
    <col min="3588" max="3588" width="13.140625" style="15" customWidth="1"/>
    <col min="3589" max="3589" width="13.5703125" style="15" bestFit="1" customWidth="1"/>
    <col min="3590" max="3590" width="0" style="15" hidden="1" customWidth="1"/>
    <col min="3591" max="3591" width="34.42578125" style="15" customWidth="1"/>
    <col min="3592" max="3592" width="11" style="15" customWidth="1"/>
    <col min="3593" max="3593" width="21.42578125" style="15" customWidth="1"/>
    <col min="3594" max="3594" width="12.7109375" style="15" customWidth="1"/>
    <col min="3595" max="3801" width="9.42578125" style="15"/>
    <col min="3802" max="3802" width="27.42578125" style="15" customWidth="1"/>
    <col min="3803" max="3803" width="35" style="15" customWidth="1"/>
    <col min="3804" max="3804" width="23.5703125" style="15" customWidth="1"/>
    <col min="3805" max="3805" width="63.28515625" style="15" customWidth="1"/>
    <col min="3806" max="3811" width="0" style="15" hidden="1" customWidth="1"/>
    <col min="3812" max="3813" width="14" style="15" customWidth="1"/>
    <col min="3814" max="3814" width="12.42578125" style="15" customWidth="1"/>
    <col min="3815" max="3815" width="9.5703125" style="15" customWidth="1"/>
    <col min="3816" max="3816" width="11.42578125" style="15" customWidth="1"/>
    <col min="3817" max="3817" width="17.5703125" style="15" customWidth="1"/>
    <col min="3818" max="3819" width="9.42578125" style="15"/>
    <col min="3820" max="3820" width="12" style="15" customWidth="1"/>
    <col min="3821" max="3822" width="10.5703125" style="15" customWidth="1"/>
    <col min="3823" max="3823" width="8.140625" style="15" bestFit="1" customWidth="1"/>
    <col min="3824" max="3824" width="13" style="15" customWidth="1"/>
    <col min="3825" max="3825" width="14.42578125" style="15" customWidth="1"/>
    <col min="3826" max="3828" width="10.5703125" style="15" customWidth="1"/>
    <col min="3829" max="3830" width="20.5703125" style="15" customWidth="1"/>
    <col min="3831" max="3831" width="11.42578125" style="15" customWidth="1"/>
    <col min="3832" max="3832" width="7.42578125" style="15" customWidth="1"/>
    <col min="3833" max="3833" width="9" style="15" customWidth="1"/>
    <col min="3834" max="3834" width="16.5703125" style="15" customWidth="1"/>
    <col min="3835" max="3835" width="29.7109375" style="15" customWidth="1"/>
    <col min="3836" max="3836" width="14.42578125" style="15" customWidth="1"/>
    <col min="3837" max="3837" width="8" style="15" customWidth="1"/>
    <col min="3838" max="3838" width="8.5703125" style="15" customWidth="1"/>
    <col min="3839" max="3841" width="23.42578125" style="15" customWidth="1"/>
    <col min="3842" max="3842" width="18.42578125" style="15" customWidth="1"/>
    <col min="3843" max="3843" width="17.5703125" style="15" customWidth="1"/>
    <col min="3844" max="3844" width="13.140625" style="15" customWidth="1"/>
    <col min="3845" max="3845" width="13.5703125" style="15" bestFit="1" customWidth="1"/>
    <col min="3846" max="3846" width="0" style="15" hidden="1" customWidth="1"/>
    <col min="3847" max="3847" width="34.42578125" style="15" customWidth="1"/>
    <col min="3848" max="3848" width="11" style="15" customWidth="1"/>
    <col min="3849" max="3849" width="21.42578125" style="15" customWidth="1"/>
    <col min="3850" max="3850" width="12.7109375" style="15" customWidth="1"/>
    <col min="3851" max="4057" width="9.42578125" style="15"/>
    <col min="4058" max="4058" width="27.42578125" style="15" customWidth="1"/>
    <col min="4059" max="4059" width="35" style="15" customWidth="1"/>
    <col min="4060" max="4060" width="23.5703125" style="15" customWidth="1"/>
    <col min="4061" max="4061" width="63.28515625" style="15" customWidth="1"/>
    <col min="4062" max="4067" width="0" style="15" hidden="1" customWidth="1"/>
    <col min="4068" max="4069" width="14" style="15" customWidth="1"/>
    <col min="4070" max="4070" width="12.42578125" style="15" customWidth="1"/>
    <col min="4071" max="4071" width="9.5703125" style="15" customWidth="1"/>
    <col min="4072" max="4072" width="11.42578125" style="15" customWidth="1"/>
    <col min="4073" max="4073" width="17.5703125" style="15" customWidth="1"/>
    <col min="4074" max="4075" width="9.42578125" style="15"/>
    <col min="4076" max="4076" width="12" style="15" customWidth="1"/>
    <col min="4077" max="4078" width="10.5703125" style="15" customWidth="1"/>
    <col min="4079" max="4079" width="8.140625" style="15" bestFit="1" customWidth="1"/>
    <col min="4080" max="4080" width="13" style="15" customWidth="1"/>
    <col min="4081" max="4081" width="14.42578125" style="15" customWidth="1"/>
    <col min="4082" max="4084" width="10.5703125" style="15" customWidth="1"/>
    <col min="4085" max="4086" width="20.5703125" style="15" customWidth="1"/>
    <col min="4087" max="4087" width="11.42578125" style="15" customWidth="1"/>
    <col min="4088" max="4088" width="7.42578125" style="15" customWidth="1"/>
    <col min="4089" max="4089" width="9" style="15" customWidth="1"/>
    <col min="4090" max="4090" width="16.5703125" style="15" customWidth="1"/>
    <col min="4091" max="4091" width="29.7109375" style="15" customWidth="1"/>
    <col min="4092" max="4092" width="14.42578125" style="15" customWidth="1"/>
    <col min="4093" max="4093" width="8" style="15" customWidth="1"/>
    <col min="4094" max="4094" width="8.5703125" style="15" customWidth="1"/>
    <col min="4095" max="4097" width="23.42578125" style="15" customWidth="1"/>
    <col min="4098" max="4098" width="18.42578125" style="15" customWidth="1"/>
    <col min="4099" max="4099" width="17.5703125" style="15" customWidth="1"/>
    <col min="4100" max="4100" width="13.140625" style="15" customWidth="1"/>
    <col min="4101" max="4101" width="13.5703125" style="15" bestFit="1" customWidth="1"/>
    <col min="4102" max="4102" width="0" style="15" hidden="1" customWidth="1"/>
    <col min="4103" max="4103" width="34.42578125" style="15" customWidth="1"/>
    <col min="4104" max="4104" width="11" style="15" customWidth="1"/>
    <col min="4105" max="4105" width="21.42578125" style="15" customWidth="1"/>
    <col min="4106" max="4106" width="12.7109375" style="15" customWidth="1"/>
    <col min="4107" max="4313" width="9.42578125" style="15"/>
    <col min="4314" max="4314" width="27.42578125" style="15" customWidth="1"/>
    <col min="4315" max="4315" width="35" style="15" customWidth="1"/>
    <col min="4316" max="4316" width="23.5703125" style="15" customWidth="1"/>
    <col min="4317" max="4317" width="63.28515625" style="15" customWidth="1"/>
    <col min="4318" max="4323" width="0" style="15" hidden="1" customWidth="1"/>
    <col min="4324" max="4325" width="14" style="15" customWidth="1"/>
    <col min="4326" max="4326" width="12.42578125" style="15" customWidth="1"/>
    <col min="4327" max="4327" width="9.5703125" style="15" customWidth="1"/>
    <col min="4328" max="4328" width="11.42578125" style="15" customWidth="1"/>
    <col min="4329" max="4329" width="17.5703125" style="15" customWidth="1"/>
    <col min="4330" max="4331" width="9.42578125" style="15"/>
    <col min="4332" max="4332" width="12" style="15" customWidth="1"/>
    <col min="4333" max="4334" width="10.5703125" style="15" customWidth="1"/>
    <col min="4335" max="4335" width="8.140625" style="15" bestFit="1" customWidth="1"/>
    <col min="4336" max="4336" width="13" style="15" customWidth="1"/>
    <col min="4337" max="4337" width="14.42578125" style="15" customWidth="1"/>
    <col min="4338" max="4340" width="10.5703125" style="15" customWidth="1"/>
    <col min="4341" max="4342" width="20.5703125" style="15" customWidth="1"/>
    <col min="4343" max="4343" width="11.42578125" style="15" customWidth="1"/>
    <col min="4344" max="4344" width="7.42578125" style="15" customWidth="1"/>
    <col min="4345" max="4345" width="9" style="15" customWidth="1"/>
    <col min="4346" max="4346" width="16.5703125" style="15" customWidth="1"/>
    <col min="4347" max="4347" width="29.7109375" style="15" customWidth="1"/>
    <col min="4348" max="4348" width="14.42578125" style="15" customWidth="1"/>
    <col min="4349" max="4349" width="8" style="15" customWidth="1"/>
    <col min="4350" max="4350" width="8.5703125" style="15" customWidth="1"/>
    <col min="4351" max="4353" width="23.42578125" style="15" customWidth="1"/>
    <col min="4354" max="4354" width="18.42578125" style="15" customWidth="1"/>
    <col min="4355" max="4355" width="17.5703125" style="15" customWidth="1"/>
    <col min="4356" max="4356" width="13.140625" style="15" customWidth="1"/>
    <col min="4357" max="4357" width="13.5703125" style="15" bestFit="1" customWidth="1"/>
    <col min="4358" max="4358" width="0" style="15" hidden="1" customWidth="1"/>
    <col min="4359" max="4359" width="34.42578125" style="15" customWidth="1"/>
    <col min="4360" max="4360" width="11" style="15" customWidth="1"/>
    <col min="4361" max="4361" width="21.42578125" style="15" customWidth="1"/>
    <col min="4362" max="4362" width="12.7109375" style="15" customWidth="1"/>
    <col min="4363" max="4569" width="9.42578125" style="15"/>
    <col min="4570" max="4570" width="27.42578125" style="15" customWidth="1"/>
    <col min="4571" max="4571" width="35" style="15" customWidth="1"/>
    <col min="4572" max="4572" width="23.5703125" style="15" customWidth="1"/>
    <col min="4573" max="4573" width="63.28515625" style="15" customWidth="1"/>
    <col min="4574" max="4579" width="0" style="15" hidden="1" customWidth="1"/>
    <col min="4580" max="4581" width="14" style="15" customWidth="1"/>
    <col min="4582" max="4582" width="12.42578125" style="15" customWidth="1"/>
    <col min="4583" max="4583" width="9.5703125" style="15" customWidth="1"/>
    <col min="4584" max="4584" width="11.42578125" style="15" customWidth="1"/>
    <col min="4585" max="4585" width="17.5703125" style="15" customWidth="1"/>
    <col min="4586" max="4587" width="9.42578125" style="15"/>
    <col min="4588" max="4588" width="12" style="15" customWidth="1"/>
    <col min="4589" max="4590" width="10.5703125" style="15" customWidth="1"/>
    <col min="4591" max="4591" width="8.140625" style="15" bestFit="1" customWidth="1"/>
    <col min="4592" max="4592" width="13" style="15" customWidth="1"/>
    <col min="4593" max="4593" width="14.42578125" style="15" customWidth="1"/>
    <col min="4594" max="4596" width="10.5703125" style="15" customWidth="1"/>
    <col min="4597" max="4598" width="20.5703125" style="15" customWidth="1"/>
    <col min="4599" max="4599" width="11.42578125" style="15" customWidth="1"/>
    <col min="4600" max="4600" width="7.42578125" style="15" customWidth="1"/>
    <col min="4601" max="4601" width="9" style="15" customWidth="1"/>
    <col min="4602" max="4602" width="16.5703125" style="15" customWidth="1"/>
    <col min="4603" max="4603" width="29.7109375" style="15" customWidth="1"/>
    <col min="4604" max="4604" width="14.42578125" style="15" customWidth="1"/>
    <col min="4605" max="4605" width="8" style="15" customWidth="1"/>
    <col min="4606" max="4606" width="8.5703125" style="15" customWidth="1"/>
    <col min="4607" max="4609" width="23.42578125" style="15" customWidth="1"/>
    <col min="4610" max="4610" width="18.42578125" style="15" customWidth="1"/>
    <col min="4611" max="4611" width="17.5703125" style="15" customWidth="1"/>
    <col min="4612" max="4612" width="13.140625" style="15" customWidth="1"/>
    <col min="4613" max="4613" width="13.5703125" style="15" bestFit="1" customWidth="1"/>
    <col min="4614" max="4614" width="0" style="15" hidden="1" customWidth="1"/>
    <col min="4615" max="4615" width="34.42578125" style="15" customWidth="1"/>
    <col min="4616" max="4616" width="11" style="15" customWidth="1"/>
    <col min="4617" max="4617" width="21.42578125" style="15" customWidth="1"/>
    <col min="4618" max="4618" width="12.7109375" style="15" customWidth="1"/>
    <col min="4619" max="4825" width="9.42578125" style="15"/>
    <col min="4826" max="4826" width="27.42578125" style="15" customWidth="1"/>
    <col min="4827" max="4827" width="35" style="15" customWidth="1"/>
    <col min="4828" max="4828" width="23.5703125" style="15" customWidth="1"/>
    <col min="4829" max="4829" width="63.28515625" style="15" customWidth="1"/>
    <col min="4830" max="4835" width="0" style="15" hidden="1" customWidth="1"/>
    <col min="4836" max="4837" width="14" style="15" customWidth="1"/>
    <col min="4838" max="4838" width="12.42578125" style="15" customWidth="1"/>
    <col min="4839" max="4839" width="9.5703125" style="15" customWidth="1"/>
    <col min="4840" max="4840" width="11.42578125" style="15" customWidth="1"/>
    <col min="4841" max="4841" width="17.5703125" style="15" customWidth="1"/>
    <col min="4842" max="4843" width="9.42578125" style="15"/>
    <col min="4844" max="4844" width="12" style="15" customWidth="1"/>
    <col min="4845" max="4846" width="10.5703125" style="15" customWidth="1"/>
    <col min="4847" max="4847" width="8.140625" style="15" bestFit="1" customWidth="1"/>
    <col min="4848" max="4848" width="13" style="15" customWidth="1"/>
    <col min="4849" max="4849" width="14.42578125" style="15" customWidth="1"/>
    <col min="4850" max="4852" width="10.5703125" style="15" customWidth="1"/>
    <col min="4853" max="4854" width="20.5703125" style="15" customWidth="1"/>
    <col min="4855" max="4855" width="11.42578125" style="15" customWidth="1"/>
    <col min="4856" max="4856" width="7.42578125" style="15" customWidth="1"/>
    <col min="4857" max="4857" width="9" style="15" customWidth="1"/>
    <col min="4858" max="4858" width="16.5703125" style="15" customWidth="1"/>
    <col min="4859" max="4859" width="29.7109375" style="15" customWidth="1"/>
    <col min="4860" max="4860" width="14.42578125" style="15" customWidth="1"/>
    <col min="4861" max="4861" width="8" style="15" customWidth="1"/>
    <col min="4862" max="4862" width="8.5703125" style="15" customWidth="1"/>
    <col min="4863" max="4865" width="23.42578125" style="15" customWidth="1"/>
    <col min="4866" max="4866" width="18.42578125" style="15" customWidth="1"/>
    <col min="4867" max="4867" width="17.5703125" style="15" customWidth="1"/>
    <col min="4868" max="4868" width="13.140625" style="15" customWidth="1"/>
    <col min="4869" max="4869" width="13.5703125" style="15" bestFit="1" customWidth="1"/>
    <col min="4870" max="4870" width="0" style="15" hidden="1" customWidth="1"/>
    <col min="4871" max="4871" width="34.42578125" style="15" customWidth="1"/>
    <col min="4872" max="4872" width="11" style="15" customWidth="1"/>
    <col min="4873" max="4873" width="21.42578125" style="15" customWidth="1"/>
    <col min="4874" max="4874" width="12.7109375" style="15" customWidth="1"/>
    <col min="4875" max="5081" width="9.42578125" style="15"/>
    <col min="5082" max="5082" width="27.42578125" style="15" customWidth="1"/>
    <col min="5083" max="5083" width="35" style="15" customWidth="1"/>
    <col min="5084" max="5084" width="23.5703125" style="15" customWidth="1"/>
    <col min="5085" max="5085" width="63.28515625" style="15" customWidth="1"/>
    <col min="5086" max="5091" width="0" style="15" hidden="1" customWidth="1"/>
    <col min="5092" max="5093" width="14" style="15" customWidth="1"/>
    <col min="5094" max="5094" width="12.42578125" style="15" customWidth="1"/>
    <col min="5095" max="5095" width="9.5703125" style="15" customWidth="1"/>
    <col min="5096" max="5096" width="11.42578125" style="15" customWidth="1"/>
    <col min="5097" max="5097" width="17.5703125" style="15" customWidth="1"/>
    <col min="5098" max="5099" width="9.42578125" style="15"/>
    <col min="5100" max="5100" width="12" style="15" customWidth="1"/>
    <col min="5101" max="5102" width="10.5703125" style="15" customWidth="1"/>
    <col min="5103" max="5103" width="8.140625" style="15" bestFit="1" customWidth="1"/>
    <col min="5104" max="5104" width="13" style="15" customWidth="1"/>
    <col min="5105" max="5105" width="14.42578125" style="15" customWidth="1"/>
    <col min="5106" max="5108" width="10.5703125" style="15" customWidth="1"/>
    <col min="5109" max="5110" width="20.5703125" style="15" customWidth="1"/>
    <col min="5111" max="5111" width="11.42578125" style="15" customWidth="1"/>
    <col min="5112" max="5112" width="7.42578125" style="15" customWidth="1"/>
    <col min="5113" max="5113" width="9" style="15" customWidth="1"/>
    <col min="5114" max="5114" width="16.5703125" style="15" customWidth="1"/>
    <col min="5115" max="5115" width="29.7109375" style="15" customWidth="1"/>
    <col min="5116" max="5116" width="14.42578125" style="15" customWidth="1"/>
    <col min="5117" max="5117" width="8" style="15" customWidth="1"/>
    <col min="5118" max="5118" width="8.5703125" style="15" customWidth="1"/>
    <col min="5119" max="5121" width="23.42578125" style="15" customWidth="1"/>
    <col min="5122" max="5122" width="18.42578125" style="15" customWidth="1"/>
    <col min="5123" max="5123" width="17.5703125" style="15" customWidth="1"/>
    <col min="5124" max="5124" width="13.140625" style="15" customWidth="1"/>
    <col min="5125" max="5125" width="13.5703125" style="15" bestFit="1" customWidth="1"/>
    <col min="5126" max="5126" width="0" style="15" hidden="1" customWidth="1"/>
    <col min="5127" max="5127" width="34.42578125" style="15" customWidth="1"/>
    <col min="5128" max="5128" width="11" style="15" customWidth="1"/>
    <col min="5129" max="5129" width="21.42578125" style="15" customWidth="1"/>
    <col min="5130" max="5130" width="12.7109375" style="15" customWidth="1"/>
    <col min="5131" max="5337" width="9.42578125" style="15"/>
    <col min="5338" max="5338" width="27.42578125" style="15" customWidth="1"/>
    <col min="5339" max="5339" width="35" style="15" customWidth="1"/>
    <col min="5340" max="5340" width="23.5703125" style="15" customWidth="1"/>
    <col min="5341" max="5341" width="63.28515625" style="15" customWidth="1"/>
    <col min="5342" max="5347" width="0" style="15" hidden="1" customWidth="1"/>
    <col min="5348" max="5349" width="14" style="15" customWidth="1"/>
    <col min="5350" max="5350" width="12.42578125" style="15" customWidth="1"/>
    <col min="5351" max="5351" width="9.5703125" style="15" customWidth="1"/>
    <col min="5352" max="5352" width="11.42578125" style="15" customWidth="1"/>
    <col min="5353" max="5353" width="17.5703125" style="15" customWidth="1"/>
    <col min="5354" max="5355" width="9.42578125" style="15"/>
    <col min="5356" max="5356" width="12" style="15" customWidth="1"/>
    <col min="5357" max="5358" width="10.5703125" style="15" customWidth="1"/>
    <col min="5359" max="5359" width="8.140625" style="15" bestFit="1" customWidth="1"/>
    <col min="5360" max="5360" width="13" style="15" customWidth="1"/>
    <col min="5361" max="5361" width="14.42578125" style="15" customWidth="1"/>
    <col min="5362" max="5364" width="10.5703125" style="15" customWidth="1"/>
    <col min="5365" max="5366" width="20.5703125" style="15" customWidth="1"/>
    <col min="5367" max="5367" width="11.42578125" style="15" customWidth="1"/>
    <col min="5368" max="5368" width="7.42578125" style="15" customWidth="1"/>
    <col min="5369" max="5369" width="9" style="15" customWidth="1"/>
    <col min="5370" max="5370" width="16.5703125" style="15" customWidth="1"/>
    <col min="5371" max="5371" width="29.7109375" style="15" customWidth="1"/>
    <col min="5372" max="5372" width="14.42578125" style="15" customWidth="1"/>
    <col min="5373" max="5373" width="8" style="15" customWidth="1"/>
    <col min="5374" max="5374" width="8.5703125" style="15" customWidth="1"/>
    <col min="5375" max="5377" width="23.42578125" style="15" customWidth="1"/>
    <col min="5378" max="5378" width="18.42578125" style="15" customWidth="1"/>
    <col min="5379" max="5379" width="17.5703125" style="15" customWidth="1"/>
    <col min="5380" max="5380" width="13.140625" style="15" customWidth="1"/>
    <col min="5381" max="5381" width="13.5703125" style="15" bestFit="1" customWidth="1"/>
    <col min="5382" max="5382" width="0" style="15" hidden="1" customWidth="1"/>
    <col min="5383" max="5383" width="34.42578125" style="15" customWidth="1"/>
    <col min="5384" max="5384" width="11" style="15" customWidth="1"/>
    <col min="5385" max="5385" width="21.42578125" style="15" customWidth="1"/>
    <col min="5386" max="5386" width="12.7109375" style="15" customWidth="1"/>
    <col min="5387" max="5593" width="9.42578125" style="15"/>
    <col min="5594" max="5594" width="27.42578125" style="15" customWidth="1"/>
    <col min="5595" max="5595" width="35" style="15" customWidth="1"/>
    <col min="5596" max="5596" width="23.5703125" style="15" customWidth="1"/>
    <col min="5597" max="5597" width="63.28515625" style="15" customWidth="1"/>
    <col min="5598" max="5603" width="0" style="15" hidden="1" customWidth="1"/>
    <col min="5604" max="5605" width="14" style="15" customWidth="1"/>
    <col min="5606" max="5606" width="12.42578125" style="15" customWidth="1"/>
    <col min="5607" max="5607" width="9.5703125" style="15" customWidth="1"/>
    <col min="5608" max="5608" width="11.42578125" style="15" customWidth="1"/>
    <col min="5609" max="5609" width="17.5703125" style="15" customWidth="1"/>
    <col min="5610" max="5611" width="9.42578125" style="15"/>
    <col min="5612" max="5612" width="12" style="15" customWidth="1"/>
    <col min="5613" max="5614" width="10.5703125" style="15" customWidth="1"/>
    <col min="5615" max="5615" width="8.140625" style="15" bestFit="1" customWidth="1"/>
    <col min="5616" max="5616" width="13" style="15" customWidth="1"/>
    <col min="5617" max="5617" width="14.42578125" style="15" customWidth="1"/>
    <col min="5618" max="5620" width="10.5703125" style="15" customWidth="1"/>
    <col min="5621" max="5622" width="20.5703125" style="15" customWidth="1"/>
    <col min="5623" max="5623" width="11.42578125" style="15" customWidth="1"/>
    <col min="5624" max="5624" width="7.42578125" style="15" customWidth="1"/>
    <col min="5625" max="5625" width="9" style="15" customWidth="1"/>
    <col min="5626" max="5626" width="16.5703125" style="15" customWidth="1"/>
    <col min="5627" max="5627" width="29.7109375" style="15" customWidth="1"/>
    <col min="5628" max="5628" width="14.42578125" style="15" customWidth="1"/>
    <col min="5629" max="5629" width="8" style="15" customWidth="1"/>
    <col min="5630" max="5630" width="8.5703125" style="15" customWidth="1"/>
    <col min="5631" max="5633" width="23.42578125" style="15" customWidth="1"/>
    <col min="5634" max="5634" width="18.42578125" style="15" customWidth="1"/>
    <col min="5635" max="5635" width="17.5703125" style="15" customWidth="1"/>
    <col min="5636" max="5636" width="13.140625" style="15" customWidth="1"/>
    <col min="5637" max="5637" width="13.5703125" style="15" bestFit="1" customWidth="1"/>
    <col min="5638" max="5638" width="0" style="15" hidden="1" customWidth="1"/>
    <col min="5639" max="5639" width="34.42578125" style="15" customWidth="1"/>
    <col min="5640" max="5640" width="11" style="15" customWidth="1"/>
    <col min="5641" max="5641" width="21.42578125" style="15" customWidth="1"/>
    <col min="5642" max="5642" width="12.7109375" style="15" customWidth="1"/>
    <col min="5643" max="5849" width="9.42578125" style="15"/>
    <col min="5850" max="5850" width="27.42578125" style="15" customWidth="1"/>
    <col min="5851" max="5851" width="35" style="15" customWidth="1"/>
    <col min="5852" max="5852" width="23.5703125" style="15" customWidth="1"/>
    <col min="5853" max="5853" width="63.28515625" style="15" customWidth="1"/>
    <col min="5854" max="5859" width="0" style="15" hidden="1" customWidth="1"/>
    <col min="5860" max="5861" width="14" style="15" customWidth="1"/>
    <col min="5862" max="5862" width="12.42578125" style="15" customWidth="1"/>
    <col min="5863" max="5863" width="9.5703125" style="15" customWidth="1"/>
    <col min="5864" max="5864" width="11.42578125" style="15" customWidth="1"/>
    <col min="5865" max="5865" width="17.5703125" style="15" customWidth="1"/>
    <col min="5866" max="5867" width="9.42578125" style="15"/>
    <col min="5868" max="5868" width="12" style="15" customWidth="1"/>
    <col min="5869" max="5870" width="10.5703125" style="15" customWidth="1"/>
    <col min="5871" max="5871" width="8.140625" style="15" bestFit="1" customWidth="1"/>
    <col min="5872" max="5872" width="13" style="15" customWidth="1"/>
    <col min="5873" max="5873" width="14.42578125" style="15" customWidth="1"/>
    <col min="5874" max="5876" width="10.5703125" style="15" customWidth="1"/>
    <col min="5877" max="5878" width="20.5703125" style="15" customWidth="1"/>
    <col min="5879" max="5879" width="11.42578125" style="15" customWidth="1"/>
    <col min="5880" max="5880" width="7.42578125" style="15" customWidth="1"/>
    <col min="5881" max="5881" width="9" style="15" customWidth="1"/>
    <col min="5882" max="5882" width="16.5703125" style="15" customWidth="1"/>
    <col min="5883" max="5883" width="29.7109375" style="15" customWidth="1"/>
    <col min="5884" max="5884" width="14.42578125" style="15" customWidth="1"/>
    <col min="5885" max="5885" width="8" style="15" customWidth="1"/>
    <col min="5886" max="5886" width="8.5703125" style="15" customWidth="1"/>
    <col min="5887" max="5889" width="23.42578125" style="15" customWidth="1"/>
    <col min="5890" max="5890" width="18.42578125" style="15" customWidth="1"/>
    <col min="5891" max="5891" width="17.5703125" style="15" customWidth="1"/>
    <col min="5892" max="5892" width="13.140625" style="15" customWidth="1"/>
    <col min="5893" max="5893" width="13.5703125" style="15" bestFit="1" customWidth="1"/>
    <col min="5894" max="5894" width="0" style="15" hidden="1" customWidth="1"/>
    <col min="5895" max="5895" width="34.42578125" style="15" customWidth="1"/>
    <col min="5896" max="5896" width="11" style="15" customWidth="1"/>
    <col min="5897" max="5897" width="21.42578125" style="15" customWidth="1"/>
    <col min="5898" max="5898" width="12.7109375" style="15" customWidth="1"/>
    <col min="5899" max="6105" width="9.42578125" style="15"/>
    <col min="6106" max="6106" width="27.42578125" style="15" customWidth="1"/>
    <col min="6107" max="6107" width="35" style="15" customWidth="1"/>
    <col min="6108" max="6108" width="23.5703125" style="15" customWidth="1"/>
    <col min="6109" max="6109" width="63.28515625" style="15" customWidth="1"/>
    <col min="6110" max="6115" width="0" style="15" hidden="1" customWidth="1"/>
    <col min="6116" max="6117" width="14" style="15" customWidth="1"/>
    <col min="6118" max="6118" width="12.42578125" style="15" customWidth="1"/>
    <col min="6119" max="6119" width="9.5703125" style="15" customWidth="1"/>
    <col min="6120" max="6120" width="11.42578125" style="15" customWidth="1"/>
    <col min="6121" max="6121" width="17.5703125" style="15" customWidth="1"/>
    <col min="6122" max="6123" width="9.42578125" style="15"/>
    <col min="6124" max="6124" width="12" style="15" customWidth="1"/>
    <col min="6125" max="6126" width="10.5703125" style="15" customWidth="1"/>
    <col min="6127" max="6127" width="8.140625" style="15" bestFit="1" customWidth="1"/>
    <col min="6128" max="6128" width="13" style="15" customWidth="1"/>
    <col min="6129" max="6129" width="14.42578125" style="15" customWidth="1"/>
    <col min="6130" max="6132" width="10.5703125" style="15" customWidth="1"/>
    <col min="6133" max="6134" width="20.5703125" style="15" customWidth="1"/>
    <col min="6135" max="6135" width="11.42578125" style="15" customWidth="1"/>
    <col min="6136" max="6136" width="7.42578125" style="15" customWidth="1"/>
    <col min="6137" max="6137" width="9" style="15" customWidth="1"/>
    <col min="6138" max="6138" width="16.5703125" style="15" customWidth="1"/>
    <col min="6139" max="6139" width="29.7109375" style="15" customWidth="1"/>
    <col min="6140" max="6140" width="14.42578125" style="15" customWidth="1"/>
    <col min="6141" max="6141" width="8" style="15" customWidth="1"/>
    <col min="6142" max="6142" width="8.5703125" style="15" customWidth="1"/>
    <col min="6143" max="6145" width="23.42578125" style="15" customWidth="1"/>
    <col min="6146" max="6146" width="18.42578125" style="15" customWidth="1"/>
    <col min="6147" max="6147" width="17.5703125" style="15" customWidth="1"/>
    <col min="6148" max="6148" width="13.140625" style="15" customWidth="1"/>
    <col min="6149" max="6149" width="13.5703125" style="15" bestFit="1" customWidth="1"/>
    <col min="6150" max="6150" width="0" style="15" hidden="1" customWidth="1"/>
    <col min="6151" max="6151" width="34.42578125" style="15" customWidth="1"/>
    <col min="6152" max="6152" width="11" style="15" customWidth="1"/>
    <col min="6153" max="6153" width="21.42578125" style="15" customWidth="1"/>
    <col min="6154" max="6154" width="12.7109375" style="15" customWidth="1"/>
    <col min="6155" max="6361" width="9.42578125" style="15"/>
    <col min="6362" max="6362" width="27.42578125" style="15" customWidth="1"/>
    <col min="6363" max="6363" width="35" style="15" customWidth="1"/>
    <col min="6364" max="6364" width="23.5703125" style="15" customWidth="1"/>
    <col min="6365" max="6365" width="63.28515625" style="15" customWidth="1"/>
    <col min="6366" max="6371" width="0" style="15" hidden="1" customWidth="1"/>
    <col min="6372" max="6373" width="14" style="15" customWidth="1"/>
    <col min="6374" max="6374" width="12.42578125" style="15" customWidth="1"/>
    <col min="6375" max="6375" width="9.5703125" style="15" customWidth="1"/>
    <col min="6376" max="6376" width="11.42578125" style="15" customWidth="1"/>
    <col min="6377" max="6377" width="17.5703125" style="15" customWidth="1"/>
    <col min="6378" max="6379" width="9.42578125" style="15"/>
    <col min="6380" max="6380" width="12" style="15" customWidth="1"/>
    <col min="6381" max="6382" width="10.5703125" style="15" customWidth="1"/>
    <col min="6383" max="6383" width="8.140625" style="15" bestFit="1" customWidth="1"/>
    <col min="6384" max="6384" width="13" style="15" customWidth="1"/>
    <col min="6385" max="6385" width="14.42578125" style="15" customWidth="1"/>
    <col min="6386" max="6388" width="10.5703125" style="15" customWidth="1"/>
    <col min="6389" max="6390" width="20.5703125" style="15" customWidth="1"/>
    <col min="6391" max="6391" width="11.42578125" style="15" customWidth="1"/>
    <col min="6392" max="6392" width="7.42578125" style="15" customWidth="1"/>
    <col min="6393" max="6393" width="9" style="15" customWidth="1"/>
    <col min="6394" max="6394" width="16.5703125" style="15" customWidth="1"/>
    <col min="6395" max="6395" width="29.7109375" style="15" customWidth="1"/>
    <col min="6396" max="6396" width="14.42578125" style="15" customWidth="1"/>
    <col min="6397" max="6397" width="8" style="15" customWidth="1"/>
    <col min="6398" max="6398" width="8.5703125" style="15" customWidth="1"/>
    <col min="6399" max="6401" width="23.42578125" style="15" customWidth="1"/>
    <col min="6402" max="6402" width="18.42578125" style="15" customWidth="1"/>
    <col min="6403" max="6403" width="17.5703125" style="15" customWidth="1"/>
    <col min="6404" max="6404" width="13.140625" style="15" customWidth="1"/>
    <col min="6405" max="6405" width="13.5703125" style="15" bestFit="1" customWidth="1"/>
    <col min="6406" max="6406" width="0" style="15" hidden="1" customWidth="1"/>
    <col min="6407" max="6407" width="34.42578125" style="15" customWidth="1"/>
    <col min="6408" max="6408" width="11" style="15" customWidth="1"/>
    <col min="6409" max="6409" width="21.42578125" style="15" customWidth="1"/>
    <col min="6410" max="6410" width="12.7109375" style="15" customWidth="1"/>
    <col min="6411" max="6617" width="9.42578125" style="15"/>
    <col min="6618" max="6618" width="27.42578125" style="15" customWidth="1"/>
    <col min="6619" max="6619" width="35" style="15" customWidth="1"/>
    <col min="6620" max="6620" width="23.5703125" style="15" customWidth="1"/>
    <col min="6621" max="6621" width="63.28515625" style="15" customWidth="1"/>
    <col min="6622" max="6627" width="0" style="15" hidden="1" customWidth="1"/>
    <col min="6628" max="6629" width="14" style="15" customWidth="1"/>
    <col min="6630" max="6630" width="12.42578125" style="15" customWidth="1"/>
    <col min="6631" max="6631" width="9.5703125" style="15" customWidth="1"/>
    <col min="6632" max="6632" width="11.42578125" style="15" customWidth="1"/>
    <col min="6633" max="6633" width="17.5703125" style="15" customWidth="1"/>
    <col min="6634" max="6635" width="9.42578125" style="15"/>
    <col min="6636" max="6636" width="12" style="15" customWidth="1"/>
    <col min="6637" max="6638" width="10.5703125" style="15" customWidth="1"/>
    <col min="6639" max="6639" width="8.140625" style="15" bestFit="1" customWidth="1"/>
    <col min="6640" max="6640" width="13" style="15" customWidth="1"/>
    <col min="6641" max="6641" width="14.42578125" style="15" customWidth="1"/>
    <col min="6642" max="6644" width="10.5703125" style="15" customWidth="1"/>
    <col min="6645" max="6646" width="20.5703125" style="15" customWidth="1"/>
    <col min="6647" max="6647" width="11.42578125" style="15" customWidth="1"/>
    <col min="6648" max="6648" width="7.42578125" style="15" customWidth="1"/>
    <col min="6649" max="6649" width="9" style="15" customWidth="1"/>
    <col min="6650" max="6650" width="16.5703125" style="15" customWidth="1"/>
    <col min="6651" max="6651" width="29.7109375" style="15" customWidth="1"/>
    <col min="6652" max="6652" width="14.42578125" style="15" customWidth="1"/>
    <col min="6653" max="6653" width="8" style="15" customWidth="1"/>
    <col min="6654" max="6654" width="8.5703125" style="15" customWidth="1"/>
    <col min="6655" max="6657" width="23.42578125" style="15" customWidth="1"/>
    <col min="6658" max="6658" width="18.42578125" style="15" customWidth="1"/>
    <col min="6659" max="6659" width="17.5703125" style="15" customWidth="1"/>
    <col min="6660" max="6660" width="13.140625" style="15" customWidth="1"/>
    <col min="6661" max="6661" width="13.5703125" style="15" bestFit="1" customWidth="1"/>
    <col min="6662" max="6662" width="0" style="15" hidden="1" customWidth="1"/>
    <col min="6663" max="6663" width="34.42578125" style="15" customWidth="1"/>
    <col min="6664" max="6664" width="11" style="15" customWidth="1"/>
    <col min="6665" max="6665" width="21.42578125" style="15" customWidth="1"/>
    <col min="6666" max="6666" width="12.7109375" style="15" customWidth="1"/>
    <col min="6667" max="6873" width="9.42578125" style="15"/>
    <col min="6874" max="6874" width="27.42578125" style="15" customWidth="1"/>
    <col min="6875" max="6875" width="35" style="15" customWidth="1"/>
    <col min="6876" max="6876" width="23.5703125" style="15" customWidth="1"/>
    <col min="6877" max="6877" width="63.28515625" style="15" customWidth="1"/>
    <col min="6878" max="6883" width="0" style="15" hidden="1" customWidth="1"/>
    <col min="6884" max="6885" width="14" style="15" customWidth="1"/>
    <col min="6886" max="6886" width="12.42578125" style="15" customWidth="1"/>
    <col min="6887" max="6887" width="9.5703125" style="15" customWidth="1"/>
    <col min="6888" max="6888" width="11.42578125" style="15" customWidth="1"/>
    <col min="6889" max="6889" width="17.5703125" style="15" customWidth="1"/>
    <col min="6890" max="6891" width="9.42578125" style="15"/>
    <col min="6892" max="6892" width="12" style="15" customWidth="1"/>
    <col min="6893" max="6894" width="10.5703125" style="15" customWidth="1"/>
    <col min="6895" max="6895" width="8.140625" style="15" bestFit="1" customWidth="1"/>
    <col min="6896" max="6896" width="13" style="15" customWidth="1"/>
    <col min="6897" max="6897" width="14.42578125" style="15" customWidth="1"/>
    <col min="6898" max="6900" width="10.5703125" style="15" customWidth="1"/>
    <col min="6901" max="6902" width="20.5703125" style="15" customWidth="1"/>
    <col min="6903" max="6903" width="11.42578125" style="15" customWidth="1"/>
    <col min="6904" max="6904" width="7.42578125" style="15" customWidth="1"/>
    <col min="6905" max="6905" width="9" style="15" customWidth="1"/>
    <col min="6906" max="6906" width="16.5703125" style="15" customWidth="1"/>
    <col min="6907" max="6907" width="29.7109375" style="15" customWidth="1"/>
    <col min="6908" max="6908" width="14.42578125" style="15" customWidth="1"/>
    <col min="6909" max="6909" width="8" style="15" customWidth="1"/>
    <col min="6910" max="6910" width="8.5703125" style="15" customWidth="1"/>
    <col min="6911" max="6913" width="23.42578125" style="15" customWidth="1"/>
    <col min="6914" max="6914" width="18.42578125" style="15" customWidth="1"/>
    <col min="6915" max="6915" width="17.5703125" style="15" customWidth="1"/>
    <col min="6916" max="6916" width="13.140625" style="15" customWidth="1"/>
    <col min="6917" max="6917" width="13.5703125" style="15" bestFit="1" customWidth="1"/>
    <col min="6918" max="6918" width="0" style="15" hidden="1" customWidth="1"/>
    <col min="6919" max="6919" width="34.42578125" style="15" customWidth="1"/>
    <col min="6920" max="6920" width="11" style="15" customWidth="1"/>
    <col min="6921" max="6921" width="21.42578125" style="15" customWidth="1"/>
    <col min="6922" max="6922" width="12.7109375" style="15" customWidth="1"/>
    <col min="6923" max="7129" width="9.42578125" style="15"/>
    <col min="7130" max="7130" width="27.42578125" style="15" customWidth="1"/>
    <col min="7131" max="7131" width="35" style="15" customWidth="1"/>
    <col min="7132" max="7132" width="23.5703125" style="15" customWidth="1"/>
    <col min="7133" max="7133" width="63.28515625" style="15" customWidth="1"/>
    <col min="7134" max="7139" width="0" style="15" hidden="1" customWidth="1"/>
    <col min="7140" max="7141" width="14" style="15" customWidth="1"/>
    <col min="7142" max="7142" width="12.42578125" style="15" customWidth="1"/>
    <col min="7143" max="7143" width="9.5703125" style="15" customWidth="1"/>
    <col min="7144" max="7144" width="11.42578125" style="15" customWidth="1"/>
    <col min="7145" max="7145" width="17.5703125" style="15" customWidth="1"/>
    <col min="7146" max="7147" width="9.42578125" style="15"/>
    <col min="7148" max="7148" width="12" style="15" customWidth="1"/>
    <col min="7149" max="7150" width="10.5703125" style="15" customWidth="1"/>
    <col min="7151" max="7151" width="8.140625" style="15" bestFit="1" customWidth="1"/>
    <col min="7152" max="7152" width="13" style="15" customWidth="1"/>
    <col min="7153" max="7153" width="14.42578125" style="15" customWidth="1"/>
    <col min="7154" max="7156" width="10.5703125" style="15" customWidth="1"/>
    <col min="7157" max="7158" width="20.5703125" style="15" customWidth="1"/>
    <col min="7159" max="7159" width="11.42578125" style="15" customWidth="1"/>
    <col min="7160" max="7160" width="7.42578125" style="15" customWidth="1"/>
    <col min="7161" max="7161" width="9" style="15" customWidth="1"/>
    <col min="7162" max="7162" width="16.5703125" style="15" customWidth="1"/>
    <col min="7163" max="7163" width="29.7109375" style="15" customWidth="1"/>
    <col min="7164" max="7164" width="14.42578125" style="15" customWidth="1"/>
    <col min="7165" max="7165" width="8" style="15" customWidth="1"/>
    <col min="7166" max="7166" width="8.5703125" style="15" customWidth="1"/>
    <col min="7167" max="7169" width="23.42578125" style="15" customWidth="1"/>
    <col min="7170" max="7170" width="18.42578125" style="15" customWidth="1"/>
    <col min="7171" max="7171" width="17.5703125" style="15" customWidth="1"/>
    <col min="7172" max="7172" width="13.140625" style="15" customWidth="1"/>
    <col min="7173" max="7173" width="13.5703125" style="15" bestFit="1" customWidth="1"/>
    <col min="7174" max="7174" width="0" style="15" hidden="1" customWidth="1"/>
    <col min="7175" max="7175" width="34.42578125" style="15" customWidth="1"/>
    <col min="7176" max="7176" width="11" style="15" customWidth="1"/>
    <col min="7177" max="7177" width="21.42578125" style="15" customWidth="1"/>
    <col min="7178" max="7178" width="12.7109375" style="15" customWidth="1"/>
    <col min="7179" max="7385" width="9.42578125" style="15"/>
    <col min="7386" max="7386" width="27.42578125" style="15" customWidth="1"/>
    <col min="7387" max="7387" width="35" style="15" customWidth="1"/>
    <col min="7388" max="7388" width="23.5703125" style="15" customWidth="1"/>
    <col min="7389" max="7389" width="63.28515625" style="15" customWidth="1"/>
    <col min="7390" max="7395" width="0" style="15" hidden="1" customWidth="1"/>
    <col min="7396" max="7397" width="14" style="15" customWidth="1"/>
    <col min="7398" max="7398" width="12.42578125" style="15" customWidth="1"/>
    <col min="7399" max="7399" width="9.5703125" style="15" customWidth="1"/>
    <col min="7400" max="7400" width="11.42578125" style="15" customWidth="1"/>
    <col min="7401" max="7401" width="17.5703125" style="15" customWidth="1"/>
    <col min="7402" max="7403" width="9.42578125" style="15"/>
    <col min="7404" max="7404" width="12" style="15" customWidth="1"/>
    <col min="7405" max="7406" width="10.5703125" style="15" customWidth="1"/>
    <col min="7407" max="7407" width="8.140625" style="15" bestFit="1" customWidth="1"/>
    <col min="7408" max="7408" width="13" style="15" customWidth="1"/>
    <col min="7409" max="7409" width="14.42578125" style="15" customWidth="1"/>
    <col min="7410" max="7412" width="10.5703125" style="15" customWidth="1"/>
    <col min="7413" max="7414" width="20.5703125" style="15" customWidth="1"/>
    <col min="7415" max="7415" width="11.42578125" style="15" customWidth="1"/>
    <col min="7416" max="7416" width="7.42578125" style="15" customWidth="1"/>
    <col min="7417" max="7417" width="9" style="15" customWidth="1"/>
    <col min="7418" max="7418" width="16.5703125" style="15" customWidth="1"/>
    <col min="7419" max="7419" width="29.7109375" style="15" customWidth="1"/>
    <col min="7420" max="7420" width="14.42578125" style="15" customWidth="1"/>
    <col min="7421" max="7421" width="8" style="15" customWidth="1"/>
    <col min="7422" max="7422" width="8.5703125" style="15" customWidth="1"/>
    <col min="7423" max="7425" width="23.42578125" style="15" customWidth="1"/>
    <col min="7426" max="7426" width="18.42578125" style="15" customWidth="1"/>
    <col min="7427" max="7427" width="17.5703125" style="15" customWidth="1"/>
    <col min="7428" max="7428" width="13.140625" style="15" customWidth="1"/>
    <col min="7429" max="7429" width="13.5703125" style="15" bestFit="1" customWidth="1"/>
    <col min="7430" max="7430" width="0" style="15" hidden="1" customWidth="1"/>
    <col min="7431" max="7431" width="34.42578125" style="15" customWidth="1"/>
    <col min="7432" max="7432" width="11" style="15" customWidth="1"/>
    <col min="7433" max="7433" width="21.42578125" style="15" customWidth="1"/>
    <col min="7434" max="7434" width="12.7109375" style="15" customWidth="1"/>
    <col min="7435" max="7641" width="9.42578125" style="15"/>
    <col min="7642" max="7642" width="27.42578125" style="15" customWidth="1"/>
    <col min="7643" max="7643" width="35" style="15" customWidth="1"/>
    <col min="7644" max="7644" width="23.5703125" style="15" customWidth="1"/>
    <col min="7645" max="7645" width="63.28515625" style="15" customWidth="1"/>
    <col min="7646" max="7651" width="0" style="15" hidden="1" customWidth="1"/>
    <col min="7652" max="7653" width="14" style="15" customWidth="1"/>
    <col min="7654" max="7654" width="12.42578125" style="15" customWidth="1"/>
    <col min="7655" max="7655" width="9.5703125" style="15" customWidth="1"/>
    <col min="7656" max="7656" width="11.42578125" style="15" customWidth="1"/>
    <col min="7657" max="7657" width="17.5703125" style="15" customWidth="1"/>
    <col min="7658" max="7659" width="9.42578125" style="15"/>
    <col min="7660" max="7660" width="12" style="15" customWidth="1"/>
    <col min="7661" max="7662" width="10.5703125" style="15" customWidth="1"/>
    <col min="7663" max="7663" width="8.140625" style="15" bestFit="1" customWidth="1"/>
    <col min="7664" max="7664" width="13" style="15" customWidth="1"/>
    <col min="7665" max="7665" width="14.42578125" style="15" customWidth="1"/>
    <col min="7666" max="7668" width="10.5703125" style="15" customWidth="1"/>
    <col min="7669" max="7670" width="20.5703125" style="15" customWidth="1"/>
    <col min="7671" max="7671" width="11.42578125" style="15" customWidth="1"/>
    <col min="7672" max="7672" width="7.42578125" style="15" customWidth="1"/>
    <col min="7673" max="7673" width="9" style="15" customWidth="1"/>
    <col min="7674" max="7674" width="16.5703125" style="15" customWidth="1"/>
    <col min="7675" max="7675" width="29.7109375" style="15" customWidth="1"/>
    <col min="7676" max="7676" width="14.42578125" style="15" customWidth="1"/>
    <col min="7677" max="7677" width="8" style="15" customWidth="1"/>
    <col min="7678" max="7678" width="8.5703125" style="15" customWidth="1"/>
    <col min="7679" max="7681" width="23.42578125" style="15" customWidth="1"/>
    <col min="7682" max="7682" width="18.42578125" style="15" customWidth="1"/>
    <col min="7683" max="7683" width="17.5703125" style="15" customWidth="1"/>
    <col min="7684" max="7684" width="13.140625" style="15" customWidth="1"/>
    <col min="7685" max="7685" width="13.5703125" style="15" bestFit="1" customWidth="1"/>
    <col min="7686" max="7686" width="0" style="15" hidden="1" customWidth="1"/>
    <col min="7687" max="7687" width="34.42578125" style="15" customWidth="1"/>
    <col min="7688" max="7688" width="11" style="15" customWidth="1"/>
    <col min="7689" max="7689" width="21.42578125" style="15" customWidth="1"/>
    <col min="7690" max="7690" width="12.7109375" style="15" customWidth="1"/>
    <col min="7691" max="7897" width="9.42578125" style="15"/>
    <col min="7898" max="7898" width="27.42578125" style="15" customWidth="1"/>
    <col min="7899" max="7899" width="35" style="15" customWidth="1"/>
    <col min="7900" max="7900" width="23.5703125" style="15" customWidth="1"/>
    <col min="7901" max="7901" width="63.28515625" style="15" customWidth="1"/>
    <col min="7902" max="7907" width="0" style="15" hidden="1" customWidth="1"/>
    <col min="7908" max="7909" width="14" style="15" customWidth="1"/>
    <col min="7910" max="7910" width="12.42578125" style="15" customWidth="1"/>
    <col min="7911" max="7911" width="9.5703125" style="15" customWidth="1"/>
    <col min="7912" max="7912" width="11.42578125" style="15" customWidth="1"/>
    <col min="7913" max="7913" width="17.5703125" style="15" customWidth="1"/>
    <col min="7914" max="7915" width="9.42578125" style="15"/>
    <col min="7916" max="7916" width="12" style="15" customWidth="1"/>
    <col min="7917" max="7918" width="10.5703125" style="15" customWidth="1"/>
    <col min="7919" max="7919" width="8.140625" style="15" bestFit="1" customWidth="1"/>
    <col min="7920" max="7920" width="13" style="15" customWidth="1"/>
    <col min="7921" max="7921" width="14.42578125" style="15" customWidth="1"/>
    <col min="7922" max="7924" width="10.5703125" style="15" customWidth="1"/>
    <col min="7925" max="7926" width="20.5703125" style="15" customWidth="1"/>
    <col min="7927" max="7927" width="11.42578125" style="15" customWidth="1"/>
    <col min="7928" max="7928" width="7.42578125" style="15" customWidth="1"/>
    <col min="7929" max="7929" width="9" style="15" customWidth="1"/>
    <col min="7930" max="7930" width="16.5703125" style="15" customWidth="1"/>
    <col min="7931" max="7931" width="29.7109375" style="15" customWidth="1"/>
    <col min="7932" max="7932" width="14.42578125" style="15" customWidth="1"/>
    <col min="7933" max="7933" width="8" style="15" customWidth="1"/>
    <col min="7934" max="7934" width="8.5703125" style="15" customWidth="1"/>
    <col min="7935" max="7937" width="23.42578125" style="15" customWidth="1"/>
    <col min="7938" max="7938" width="18.42578125" style="15" customWidth="1"/>
    <col min="7939" max="7939" width="17.5703125" style="15" customWidth="1"/>
    <col min="7940" max="7940" width="13.140625" style="15" customWidth="1"/>
    <col min="7941" max="7941" width="13.5703125" style="15" bestFit="1" customWidth="1"/>
    <col min="7942" max="7942" width="0" style="15" hidden="1" customWidth="1"/>
    <col min="7943" max="7943" width="34.42578125" style="15" customWidth="1"/>
    <col min="7944" max="7944" width="11" style="15" customWidth="1"/>
    <col min="7945" max="7945" width="21.42578125" style="15" customWidth="1"/>
    <col min="7946" max="7946" width="12.7109375" style="15" customWidth="1"/>
    <col min="7947" max="8153" width="9.42578125" style="15"/>
    <col min="8154" max="8154" width="27.42578125" style="15" customWidth="1"/>
    <col min="8155" max="8155" width="35" style="15" customWidth="1"/>
    <col min="8156" max="8156" width="23.5703125" style="15" customWidth="1"/>
    <col min="8157" max="8157" width="63.28515625" style="15" customWidth="1"/>
    <col min="8158" max="8163" width="0" style="15" hidden="1" customWidth="1"/>
    <col min="8164" max="8165" width="14" style="15" customWidth="1"/>
    <col min="8166" max="8166" width="12.42578125" style="15" customWidth="1"/>
    <col min="8167" max="8167" width="9.5703125" style="15" customWidth="1"/>
    <col min="8168" max="8168" width="11.42578125" style="15" customWidth="1"/>
    <col min="8169" max="8169" width="17.5703125" style="15" customWidth="1"/>
    <col min="8170" max="8171" width="9.42578125" style="15"/>
    <col min="8172" max="8172" width="12" style="15" customWidth="1"/>
    <col min="8173" max="8174" width="10.5703125" style="15" customWidth="1"/>
    <col min="8175" max="8175" width="8.140625" style="15" bestFit="1" customWidth="1"/>
    <col min="8176" max="8176" width="13" style="15" customWidth="1"/>
    <col min="8177" max="8177" width="14.42578125" style="15" customWidth="1"/>
    <col min="8178" max="8180" width="10.5703125" style="15" customWidth="1"/>
    <col min="8181" max="8182" width="20.5703125" style="15" customWidth="1"/>
    <col min="8183" max="8183" width="11.42578125" style="15" customWidth="1"/>
    <col min="8184" max="8184" width="7.42578125" style="15" customWidth="1"/>
    <col min="8185" max="8185" width="9" style="15" customWidth="1"/>
    <col min="8186" max="8186" width="16.5703125" style="15" customWidth="1"/>
    <col min="8187" max="8187" width="29.7109375" style="15" customWidth="1"/>
    <col min="8188" max="8188" width="14.42578125" style="15" customWidth="1"/>
    <col min="8189" max="8189" width="8" style="15" customWidth="1"/>
    <col min="8190" max="8190" width="8.5703125" style="15" customWidth="1"/>
    <col min="8191" max="8193" width="23.42578125" style="15" customWidth="1"/>
    <col min="8194" max="8194" width="18.42578125" style="15" customWidth="1"/>
    <col min="8195" max="8195" width="17.5703125" style="15" customWidth="1"/>
    <col min="8196" max="8196" width="13.140625" style="15" customWidth="1"/>
    <col min="8197" max="8197" width="13.5703125" style="15" bestFit="1" customWidth="1"/>
    <col min="8198" max="8198" width="0" style="15" hidden="1" customWidth="1"/>
    <col min="8199" max="8199" width="34.42578125" style="15" customWidth="1"/>
    <col min="8200" max="8200" width="11" style="15" customWidth="1"/>
    <col min="8201" max="8201" width="21.42578125" style="15" customWidth="1"/>
    <col min="8202" max="8202" width="12.7109375" style="15" customWidth="1"/>
    <col min="8203" max="8409" width="9.42578125" style="15"/>
    <col min="8410" max="8410" width="27.42578125" style="15" customWidth="1"/>
    <col min="8411" max="8411" width="35" style="15" customWidth="1"/>
    <col min="8412" max="8412" width="23.5703125" style="15" customWidth="1"/>
    <col min="8413" max="8413" width="63.28515625" style="15" customWidth="1"/>
    <col min="8414" max="8419" width="0" style="15" hidden="1" customWidth="1"/>
    <col min="8420" max="8421" width="14" style="15" customWidth="1"/>
    <col min="8422" max="8422" width="12.42578125" style="15" customWidth="1"/>
    <col min="8423" max="8423" width="9.5703125" style="15" customWidth="1"/>
    <col min="8424" max="8424" width="11.42578125" style="15" customWidth="1"/>
    <col min="8425" max="8425" width="17.5703125" style="15" customWidth="1"/>
    <col min="8426" max="8427" width="9.42578125" style="15"/>
    <col min="8428" max="8428" width="12" style="15" customWidth="1"/>
    <col min="8429" max="8430" width="10.5703125" style="15" customWidth="1"/>
    <col min="8431" max="8431" width="8.140625" style="15" bestFit="1" customWidth="1"/>
    <col min="8432" max="8432" width="13" style="15" customWidth="1"/>
    <col min="8433" max="8433" width="14.42578125" style="15" customWidth="1"/>
    <col min="8434" max="8436" width="10.5703125" style="15" customWidth="1"/>
    <col min="8437" max="8438" width="20.5703125" style="15" customWidth="1"/>
    <col min="8439" max="8439" width="11.42578125" style="15" customWidth="1"/>
    <col min="8440" max="8440" width="7.42578125" style="15" customWidth="1"/>
    <col min="8441" max="8441" width="9" style="15" customWidth="1"/>
    <col min="8442" max="8442" width="16.5703125" style="15" customWidth="1"/>
    <col min="8443" max="8443" width="29.7109375" style="15" customWidth="1"/>
    <col min="8444" max="8444" width="14.42578125" style="15" customWidth="1"/>
    <col min="8445" max="8445" width="8" style="15" customWidth="1"/>
    <col min="8446" max="8446" width="8.5703125" style="15" customWidth="1"/>
    <col min="8447" max="8449" width="23.42578125" style="15" customWidth="1"/>
    <col min="8450" max="8450" width="18.42578125" style="15" customWidth="1"/>
    <col min="8451" max="8451" width="17.5703125" style="15" customWidth="1"/>
    <col min="8452" max="8452" width="13.140625" style="15" customWidth="1"/>
    <col min="8453" max="8453" width="13.5703125" style="15" bestFit="1" customWidth="1"/>
    <col min="8454" max="8454" width="0" style="15" hidden="1" customWidth="1"/>
    <col min="8455" max="8455" width="34.42578125" style="15" customWidth="1"/>
    <col min="8456" max="8456" width="11" style="15" customWidth="1"/>
    <col min="8457" max="8457" width="21.42578125" style="15" customWidth="1"/>
    <col min="8458" max="8458" width="12.7109375" style="15" customWidth="1"/>
    <col min="8459" max="8665" width="9.42578125" style="15"/>
    <col min="8666" max="8666" width="27.42578125" style="15" customWidth="1"/>
    <col min="8667" max="8667" width="35" style="15" customWidth="1"/>
    <col min="8668" max="8668" width="23.5703125" style="15" customWidth="1"/>
    <col min="8669" max="8669" width="63.28515625" style="15" customWidth="1"/>
    <col min="8670" max="8675" width="0" style="15" hidden="1" customWidth="1"/>
    <col min="8676" max="8677" width="14" style="15" customWidth="1"/>
    <col min="8678" max="8678" width="12.42578125" style="15" customWidth="1"/>
    <col min="8679" max="8679" width="9.5703125" style="15" customWidth="1"/>
    <col min="8680" max="8680" width="11.42578125" style="15" customWidth="1"/>
    <col min="8681" max="8681" width="17.5703125" style="15" customWidth="1"/>
    <col min="8682" max="8683" width="9.42578125" style="15"/>
    <col min="8684" max="8684" width="12" style="15" customWidth="1"/>
    <col min="8685" max="8686" width="10.5703125" style="15" customWidth="1"/>
    <col min="8687" max="8687" width="8.140625" style="15" bestFit="1" customWidth="1"/>
    <col min="8688" max="8688" width="13" style="15" customWidth="1"/>
    <col min="8689" max="8689" width="14.42578125" style="15" customWidth="1"/>
    <col min="8690" max="8692" width="10.5703125" style="15" customWidth="1"/>
    <col min="8693" max="8694" width="20.5703125" style="15" customWidth="1"/>
    <col min="8695" max="8695" width="11.42578125" style="15" customWidth="1"/>
    <col min="8696" max="8696" width="7.42578125" style="15" customWidth="1"/>
    <col min="8697" max="8697" width="9" style="15" customWidth="1"/>
    <col min="8698" max="8698" width="16.5703125" style="15" customWidth="1"/>
    <col min="8699" max="8699" width="29.7109375" style="15" customWidth="1"/>
    <col min="8700" max="8700" width="14.42578125" style="15" customWidth="1"/>
    <col min="8701" max="8701" width="8" style="15" customWidth="1"/>
    <col min="8702" max="8702" width="8.5703125" style="15" customWidth="1"/>
    <col min="8703" max="8705" width="23.42578125" style="15" customWidth="1"/>
    <col min="8706" max="8706" width="18.42578125" style="15" customWidth="1"/>
    <col min="8707" max="8707" width="17.5703125" style="15" customWidth="1"/>
    <col min="8708" max="8708" width="13.140625" style="15" customWidth="1"/>
    <col min="8709" max="8709" width="13.5703125" style="15" bestFit="1" customWidth="1"/>
    <col min="8710" max="8710" width="0" style="15" hidden="1" customWidth="1"/>
    <col min="8711" max="8711" width="34.42578125" style="15" customWidth="1"/>
    <col min="8712" max="8712" width="11" style="15" customWidth="1"/>
    <col min="8713" max="8713" width="21.42578125" style="15" customWidth="1"/>
    <col min="8714" max="8714" width="12.7109375" style="15" customWidth="1"/>
    <col min="8715" max="8921" width="9.42578125" style="15"/>
    <col min="8922" max="8922" width="27.42578125" style="15" customWidth="1"/>
    <col min="8923" max="8923" width="35" style="15" customWidth="1"/>
    <col min="8924" max="8924" width="23.5703125" style="15" customWidth="1"/>
    <col min="8925" max="8925" width="63.28515625" style="15" customWidth="1"/>
    <col min="8926" max="8931" width="0" style="15" hidden="1" customWidth="1"/>
    <col min="8932" max="8933" width="14" style="15" customWidth="1"/>
    <col min="8934" max="8934" width="12.42578125" style="15" customWidth="1"/>
    <col min="8935" max="8935" width="9.5703125" style="15" customWidth="1"/>
    <col min="8936" max="8936" width="11.42578125" style="15" customWidth="1"/>
    <col min="8937" max="8937" width="17.5703125" style="15" customWidth="1"/>
    <col min="8938" max="8939" width="9.42578125" style="15"/>
    <col min="8940" max="8940" width="12" style="15" customWidth="1"/>
    <col min="8941" max="8942" width="10.5703125" style="15" customWidth="1"/>
    <col min="8943" max="8943" width="8.140625" style="15" bestFit="1" customWidth="1"/>
    <col min="8944" max="8944" width="13" style="15" customWidth="1"/>
    <col min="8945" max="8945" width="14.42578125" style="15" customWidth="1"/>
    <col min="8946" max="8948" width="10.5703125" style="15" customWidth="1"/>
    <col min="8949" max="8950" width="20.5703125" style="15" customWidth="1"/>
    <col min="8951" max="8951" width="11.42578125" style="15" customWidth="1"/>
    <col min="8952" max="8952" width="7.42578125" style="15" customWidth="1"/>
    <col min="8953" max="8953" width="9" style="15" customWidth="1"/>
    <col min="8954" max="8954" width="16.5703125" style="15" customWidth="1"/>
    <col min="8955" max="8955" width="29.7109375" style="15" customWidth="1"/>
    <col min="8956" max="8956" width="14.42578125" style="15" customWidth="1"/>
    <col min="8957" max="8957" width="8" style="15" customWidth="1"/>
    <col min="8958" max="8958" width="8.5703125" style="15" customWidth="1"/>
    <col min="8959" max="8961" width="23.42578125" style="15" customWidth="1"/>
    <col min="8962" max="8962" width="18.42578125" style="15" customWidth="1"/>
    <col min="8963" max="8963" width="17.5703125" style="15" customWidth="1"/>
    <col min="8964" max="8964" width="13.140625" style="15" customWidth="1"/>
    <col min="8965" max="8965" width="13.5703125" style="15" bestFit="1" customWidth="1"/>
    <col min="8966" max="8966" width="0" style="15" hidden="1" customWidth="1"/>
    <col min="8967" max="8967" width="34.42578125" style="15" customWidth="1"/>
    <col min="8968" max="8968" width="11" style="15" customWidth="1"/>
    <col min="8969" max="8969" width="21.42578125" style="15" customWidth="1"/>
    <col min="8970" max="8970" width="12.7109375" style="15" customWidth="1"/>
    <col min="8971" max="9177" width="9.42578125" style="15"/>
    <col min="9178" max="9178" width="27.42578125" style="15" customWidth="1"/>
    <col min="9179" max="9179" width="35" style="15" customWidth="1"/>
    <col min="9180" max="9180" width="23.5703125" style="15" customWidth="1"/>
    <col min="9181" max="9181" width="63.28515625" style="15" customWidth="1"/>
    <col min="9182" max="9187" width="0" style="15" hidden="1" customWidth="1"/>
    <col min="9188" max="9189" width="14" style="15" customWidth="1"/>
    <col min="9190" max="9190" width="12.42578125" style="15" customWidth="1"/>
    <col min="9191" max="9191" width="9.5703125" style="15" customWidth="1"/>
    <col min="9192" max="9192" width="11.42578125" style="15" customWidth="1"/>
    <col min="9193" max="9193" width="17.5703125" style="15" customWidth="1"/>
    <col min="9194" max="9195" width="9.42578125" style="15"/>
    <col min="9196" max="9196" width="12" style="15" customWidth="1"/>
    <col min="9197" max="9198" width="10.5703125" style="15" customWidth="1"/>
    <col min="9199" max="9199" width="8.140625" style="15" bestFit="1" customWidth="1"/>
    <col min="9200" max="9200" width="13" style="15" customWidth="1"/>
    <col min="9201" max="9201" width="14.42578125" style="15" customWidth="1"/>
    <col min="9202" max="9204" width="10.5703125" style="15" customWidth="1"/>
    <col min="9205" max="9206" width="20.5703125" style="15" customWidth="1"/>
    <col min="9207" max="9207" width="11.42578125" style="15" customWidth="1"/>
    <col min="9208" max="9208" width="7.42578125" style="15" customWidth="1"/>
    <col min="9209" max="9209" width="9" style="15" customWidth="1"/>
    <col min="9210" max="9210" width="16.5703125" style="15" customWidth="1"/>
    <col min="9211" max="9211" width="29.7109375" style="15" customWidth="1"/>
    <col min="9212" max="9212" width="14.42578125" style="15" customWidth="1"/>
    <col min="9213" max="9213" width="8" style="15" customWidth="1"/>
    <col min="9214" max="9214" width="8.5703125" style="15" customWidth="1"/>
    <col min="9215" max="9217" width="23.42578125" style="15" customWidth="1"/>
    <col min="9218" max="9218" width="18.42578125" style="15" customWidth="1"/>
    <col min="9219" max="9219" width="17.5703125" style="15" customWidth="1"/>
    <col min="9220" max="9220" width="13.140625" style="15" customWidth="1"/>
    <col min="9221" max="9221" width="13.5703125" style="15" bestFit="1" customWidth="1"/>
    <col min="9222" max="9222" width="0" style="15" hidden="1" customWidth="1"/>
    <col min="9223" max="9223" width="34.42578125" style="15" customWidth="1"/>
    <col min="9224" max="9224" width="11" style="15" customWidth="1"/>
    <col min="9225" max="9225" width="21.42578125" style="15" customWidth="1"/>
    <col min="9226" max="9226" width="12.7109375" style="15" customWidth="1"/>
    <col min="9227" max="9433" width="9.42578125" style="15"/>
    <col min="9434" max="9434" width="27.42578125" style="15" customWidth="1"/>
    <col min="9435" max="9435" width="35" style="15" customWidth="1"/>
    <col min="9436" max="9436" width="23.5703125" style="15" customWidth="1"/>
    <col min="9437" max="9437" width="63.28515625" style="15" customWidth="1"/>
    <col min="9438" max="9443" width="0" style="15" hidden="1" customWidth="1"/>
    <col min="9444" max="9445" width="14" style="15" customWidth="1"/>
    <col min="9446" max="9446" width="12.42578125" style="15" customWidth="1"/>
    <col min="9447" max="9447" width="9.5703125" style="15" customWidth="1"/>
    <col min="9448" max="9448" width="11.42578125" style="15" customWidth="1"/>
    <col min="9449" max="9449" width="17.5703125" style="15" customWidth="1"/>
    <col min="9450" max="9451" width="9.42578125" style="15"/>
    <col min="9452" max="9452" width="12" style="15" customWidth="1"/>
    <col min="9453" max="9454" width="10.5703125" style="15" customWidth="1"/>
    <col min="9455" max="9455" width="8.140625" style="15" bestFit="1" customWidth="1"/>
    <col min="9456" max="9456" width="13" style="15" customWidth="1"/>
    <col min="9457" max="9457" width="14.42578125" style="15" customWidth="1"/>
    <col min="9458" max="9460" width="10.5703125" style="15" customWidth="1"/>
    <col min="9461" max="9462" width="20.5703125" style="15" customWidth="1"/>
    <col min="9463" max="9463" width="11.42578125" style="15" customWidth="1"/>
    <col min="9464" max="9464" width="7.42578125" style="15" customWidth="1"/>
    <col min="9465" max="9465" width="9" style="15" customWidth="1"/>
    <col min="9466" max="9466" width="16.5703125" style="15" customWidth="1"/>
    <col min="9467" max="9467" width="29.7109375" style="15" customWidth="1"/>
    <col min="9468" max="9468" width="14.42578125" style="15" customWidth="1"/>
    <col min="9469" max="9469" width="8" style="15" customWidth="1"/>
    <col min="9470" max="9470" width="8.5703125" style="15" customWidth="1"/>
    <col min="9471" max="9473" width="23.42578125" style="15" customWidth="1"/>
    <col min="9474" max="9474" width="18.42578125" style="15" customWidth="1"/>
    <col min="9475" max="9475" width="17.5703125" style="15" customWidth="1"/>
    <col min="9476" max="9476" width="13.140625" style="15" customWidth="1"/>
    <col min="9477" max="9477" width="13.5703125" style="15" bestFit="1" customWidth="1"/>
    <col min="9478" max="9478" width="0" style="15" hidden="1" customWidth="1"/>
    <col min="9479" max="9479" width="34.42578125" style="15" customWidth="1"/>
    <col min="9480" max="9480" width="11" style="15" customWidth="1"/>
    <col min="9481" max="9481" width="21.42578125" style="15" customWidth="1"/>
    <col min="9482" max="9482" width="12.7109375" style="15" customWidth="1"/>
    <col min="9483" max="9689" width="9.42578125" style="15"/>
    <col min="9690" max="9690" width="27.42578125" style="15" customWidth="1"/>
    <col min="9691" max="9691" width="35" style="15" customWidth="1"/>
    <col min="9692" max="9692" width="23.5703125" style="15" customWidth="1"/>
    <col min="9693" max="9693" width="63.28515625" style="15" customWidth="1"/>
    <col min="9694" max="9699" width="0" style="15" hidden="1" customWidth="1"/>
    <col min="9700" max="9701" width="14" style="15" customWidth="1"/>
    <col min="9702" max="9702" width="12.42578125" style="15" customWidth="1"/>
    <col min="9703" max="9703" width="9.5703125" style="15" customWidth="1"/>
    <col min="9704" max="9704" width="11.42578125" style="15" customWidth="1"/>
    <col min="9705" max="9705" width="17.5703125" style="15" customWidth="1"/>
    <col min="9706" max="9707" width="9.42578125" style="15"/>
    <col min="9708" max="9708" width="12" style="15" customWidth="1"/>
    <col min="9709" max="9710" width="10.5703125" style="15" customWidth="1"/>
    <col min="9711" max="9711" width="8.140625" style="15" bestFit="1" customWidth="1"/>
    <col min="9712" max="9712" width="13" style="15" customWidth="1"/>
    <col min="9713" max="9713" width="14.42578125" style="15" customWidth="1"/>
    <col min="9714" max="9716" width="10.5703125" style="15" customWidth="1"/>
    <col min="9717" max="9718" width="20.5703125" style="15" customWidth="1"/>
    <col min="9719" max="9719" width="11.42578125" style="15" customWidth="1"/>
    <col min="9720" max="9720" width="7.42578125" style="15" customWidth="1"/>
    <col min="9721" max="9721" width="9" style="15" customWidth="1"/>
    <col min="9722" max="9722" width="16.5703125" style="15" customWidth="1"/>
    <col min="9723" max="9723" width="29.7109375" style="15" customWidth="1"/>
    <col min="9724" max="9724" width="14.42578125" style="15" customWidth="1"/>
    <col min="9725" max="9725" width="8" style="15" customWidth="1"/>
    <col min="9726" max="9726" width="8.5703125" style="15" customWidth="1"/>
    <col min="9727" max="9729" width="23.42578125" style="15" customWidth="1"/>
    <col min="9730" max="9730" width="18.42578125" style="15" customWidth="1"/>
    <col min="9731" max="9731" width="17.5703125" style="15" customWidth="1"/>
    <col min="9732" max="9732" width="13.140625" style="15" customWidth="1"/>
    <col min="9733" max="9733" width="13.5703125" style="15" bestFit="1" customWidth="1"/>
    <col min="9734" max="9734" width="0" style="15" hidden="1" customWidth="1"/>
    <col min="9735" max="9735" width="34.42578125" style="15" customWidth="1"/>
    <col min="9736" max="9736" width="11" style="15" customWidth="1"/>
    <col min="9737" max="9737" width="21.42578125" style="15" customWidth="1"/>
    <col min="9738" max="9738" width="12.7109375" style="15" customWidth="1"/>
    <col min="9739" max="9945" width="9.42578125" style="15"/>
    <col min="9946" max="9946" width="27.42578125" style="15" customWidth="1"/>
    <col min="9947" max="9947" width="35" style="15" customWidth="1"/>
    <col min="9948" max="9948" width="23.5703125" style="15" customWidth="1"/>
    <col min="9949" max="9949" width="63.28515625" style="15" customWidth="1"/>
    <col min="9950" max="9955" width="0" style="15" hidden="1" customWidth="1"/>
    <col min="9956" max="9957" width="14" style="15" customWidth="1"/>
    <col min="9958" max="9958" width="12.42578125" style="15" customWidth="1"/>
    <col min="9959" max="9959" width="9.5703125" style="15" customWidth="1"/>
    <col min="9960" max="9960" width="11.42578125" style="15" customWidth="1"/>
    <col min="9961" max="9961" width="17.5703125" style="15" customWidth="1"/>
    <col min="9962" max="9963" width="9.42578125" style="15"/>
    <col min="9964" max="9964" width="12" style="15" customWidth="1"/>
    <col min="9965" max="9966" width="10.5703125" style="15" customWidth="1"/>
    <col min="9967" max="9967" width="8.140625" style="15" bestFit="1" customWidth="1"/>
    <col min="9968" max="9968" width="13" style="15" customWidth="1"/>
    <col min="9969" max="9969" width="14.42578125" style="15" customWidth="1"/>
    <col min="9970" max="9972" width="10.5703125" style="15" customWidth="1"/>
    <col min="9973" max="9974" width="20.5703125" style="15" customWidth="1"/>
    <col min="9975" max="9975" width="11.42578125" style="15" customWidth="1"/>
    <col min="9976" max="9976" width="7.42578125" style="15" customWidth="1"/>
    <col min="9977" max="9977" width="9" style="15" customWidth="1"/>
    <col min="9978" max="9978" width="16.5703125" style="15" customWidth="1"/>
    <col min="9979" max="9979" width="29.7109375" style="15" customWidth="1"/>
    <col min="9980" max="9980" width="14.42578125" style="15" customWidth="1"/>
    <col min="9981" max="9981" width="8" style="15" customWidth="1"/>
    <col min="9982" max="9982" width="8.5703125" style="15" customWidth="1"/>
    <col min="9983" max="9985" width="23.42578125" style="15" customWidth="1"/>
    <col min="9986" max="9986" width="18.42578125" style="15" customWidth="1"/>
    <col min="9987" max="9987" width="17.5703125" style="15" customWidth="1"/>
    <col min="9988" max="9988" width="13.140625" style="15" customWidth="1"/>
    <col min="9989" max="9989" width="13.5703125" style="15" bestFit="1" customWidth="1"/>
    <col min="9990" max="9990" width="0" style="15" hidden="1" customWidth="1"/>
    <col min="9991" max="9991" width="34.42578125" style="15" customWidth="1"/>
    <col min="9992" max="9992" width="11" style="15" customWidth="1"/>
    <col min="9993" max="9993" width="21.42578125" style="15" customWidth="1"/>
    <col min="9994" max="9994" width="12.7109375" style="15" customWidth="1"/>
    <col min="9995" max="10201" width="9.42578125" style="15"/>
    <col min="10202" max="10202" width="27.42578125" style="15" customWidth="1"/>
    <col min="10203" max="10203" width="35" style="15" customWidth="1"/>
    <col min="10204" max="10204" width="23.5703125" style="15" customWidth="1"/>
    <col min="10205" max="10205" width="63.28515625" style="15" customWidth="1"/>
    <col min="10206" max="10211" width="0" style="15" hidden="1" customWidth="1"/>
    <col min="10212" max="10213" width="14" style="15" customWidth="1"/>
    <col min="10214" max="10214" width="12.42578125" style="15" customWidth="1"/>
    <col min="10215" max="10215" width="9.5703125" style="15" customWidth="1"/>
    <col min="10216" max="10216" width="11.42578125" style="15" customWidth="1"/>
    <col min="10217" max="10217" width="17.5703125" style="15" customWidth="1"/>
    <col min="10218" max="10219" width="9.42578125" style="15"/>
    <col min="10220" max="10220" width="12" style="15" customWidth="1"/>
    <col min="10221" max="10222" width="10.5703125" style="15" customWidth="1"/>
    <col min="10223" max="10223" width="8.140625" style="15" bestFit="1" customWidth="1"/>
    <col min="10224" max="10224" width="13" style="15" customWidth="1"/>
    <col min="10225" max="10225" width="14.42578125" style="15" customWidth="1"/>
    <col min="10226" max="10228" width="10.5703125" style="15" customWidth="1"/>
    <col min="10229" max="10230" width="20.5703125" style="15" customWidth="1"/>
    <col min="10231" max="10231" width="11.42578125" style="15" customWidth="1"/>
    <col min="10232" max="10232" width="7.42578125" style="15" customWidth="1"/>
    <col min="10233" max="10233" width="9" style="15" customWidth="1"/>
    <col min="10234" max="10234" width="16.5703125" style="15" customWidth="1"/>
    <col min="10235" max="10235" width="29.7109375" style="15" customWidth="1"/>
    <col min="10236" max="10236" width="14.42578125" style="15" customWidth="1"/>
    <col min="10237" max="10237" width="8" style="15" customWidth="1"/>
    <col min="10238" max="10238" width="8.5703125" style="15" customWidth="1"/>
    <col min="10239" max="10241" width="23.42578125" style="15" customWidth="1"/>
    <col min="10242" max="10242" width="18.42578125" style="15" customWidth="1"/>
    <col min="10243" max="10243" width="17.5703125" style="15" customWidth="1"/>
    <col min="10244" max="10244" width="13.140625" style="15" customWidth="1"/>
    <col min="10245" max="10245" width="13.5703125" style="15" bestFit="1" customWidth="1"/>
    <col min="10246" max="10246" width="0" style="15" hidden="1" customWidth="1"/>
    <col min="10247" max="10247" width="34.42578125" style="15" customWidth="1"/>
    <col min="10248" max="10248" width="11" style="15" customWidth="1"/>
    <col min="10249" max="10249" width="21.42578125" style="15" customWidth="1"/>
    <col min="10250" max="10250" width="12.7109375" style="15" customWidth="1"/>
    <col min="10251" max="10457" width="9.42578125" style="15"/>
    <col min="10458" max="10458" width="27.42578125" style="15" customWidth="1"/>
    <col min="10459" max="10459" width="35" style="15" customWidth="1"/>
    <col min="10460" max="10460" width="23.5703125" style="15" customWidth="1"/>
    <col min="10461" max="10461" width="63.28515625" style="15" customWidth="1"/>
    <col min="10462" max="10467" width="0" style="15" hidden="1" customWidth="1"/>
    <col min="10468" max="10469" width="14" style="15" customWidth="1"/>
    <col min="10470" max="10470" width="12.42578125" style="15" customWidth="1"/>
    <col min="10471" max="10471" width="9.5703125" style="15" customWidth="1"/>
    <col min="10472" max="10472" width="11.42578125" style="15" customWidth="1"/>
    <col min="10473" max="10473" width="17.5703125" style="15" customWidth="1"/>
    <col min="10474" max="10475" width="9.42578125" style="15"/>
    <col min="10476" max="10476" width="12" style="15" customWidth="1"/>
    <col min="10477" max="10478" width="10.5703125" style="15" customWidth="1"/>
    <col min="10479" max="10479" width="8.140625" style="15" bestFit="1" customWidth="1"/>
    <col min="10480" max="10480" width="13" style="15" customWidth="1"/>
    <col min="10481" max="10481" width="14.42578125" style="15" customWidth="1"/>
    <col min="10482" max="10484" width="10.5703125" style="15" customWidth="1"/>
    <col min="10485" max="10486" width="20.5703125" style="15" customWidth="1"/>
    <col min="10487" max="10487" width="11.42578125" style="15" customWidth="1"/>
    <col min="10488" max="10488" width="7.42578125" style="15" customWidth="1"/>
    <col min="10489" max="10489" width="9" style="15" customWidth="1"/>
    <col min="10490" max="10490" width="16.5703125" style="15" customWidth="1"/>
    <col min="10491" max="10491" width="29.7109375" style="15" customWidth="1"/>
    <col min="10492" max="10492" width="14.42578125" style="15" customWidth="1"/>
    <col min="10493" max="10493" width="8" style="15" customWidth="1"/>
    <col min="10494" max="10494" width="8.5703125" style="15" customWidth="1"/>
    <col min="10495" max="10497" width="23.42578125" style="15" customWidth="1"/>
    <col min="10498" max="10498" width="18.42578125" style="15" customWidth="1"/>
    <col min="10499" max="10499" width="17.5703125" style="15" customWidth="1"/>
    <col min="10500" max="10500" width="13.140625" style="15" customWidth="1"/>
    <col min="10501" max="10501" width="13.5703125" style="15" bestFit="1" customWidth="1"/>
    <col min="10502" max="10502" width="0" style="15" hidden="1" customWidth="1"/>
    <col min="10503" max="10503" width="34.42578125" style="15" customWidth="1"/>
    <col min="10504" max="10504" width="11" style="15" customWidth="1"/>
    <col min="10505" max="10505" width="21.42578125" style="15" customWidth="1"/>
    <col min="10506" max="10506" width="12.7109375" style="15" customWidth="1"/>
    <col min="10507" max="10713" width="9.42578125" style="15"/>
    <col min="10714" max="10714" width="27.42578125" style="15" customWidth="1"/>
    <col min="10715" max="10715" width="35" style="15" customWidth="1"/>
    <col min="10716" max="10716" width="23.5703125" style="15" customWidth="1"/>
    <col min="10717" max="10717" width="63.28515625" style="15" customWidth="1"/>
    <col min="10718" max="10723" width="0" style="15" hidden="1" customWidth="1"/>
    <col min="10724" max="10725" width="14" style="15" customWidth="1"/>
    <col min="10726" max="10726" width="12.42578125" style="15" customWidth="1"/>
    <col min="10727" max="10727" width="9.5703125" style="15" customWidth="1"/>
    <col min="10728" max="10728" width="11.42578125" style="15" customWidth="1"/>
    <col min="10729" max="10729" width="17.5703125" style="15" customWidth="1"/>
    <col min="10730" max="10731" width="9.42578125" style="15"/>
    <col min="10732" max="10732" width="12" style="15" customWidth="1"/>
    <col min="10733" max="10734" width="10.5703125" style="15" customWidth="1"/>
    <col min="10735" max="10735" width="8.140625" style="15" bestFit="1" customWidth="1"/>
    <col min="10736" max="10736" width="13" style="15" customWidth="1"/>
    <col min="10737" max="10737" width="14.42578125" style="15" customWidth="1"/>
    <col min="10738" max="10740" width="10.5703125" style="15" customWidth="1"/>
    <col min="10741" max="10742" width="20.5703125" style="15" customWidth="1"/>
    <col min="10743" max="10743" width="11.42578125" style="15" customWidth="1"/>
    <col min="10744" max="10744" width="7.42578125" style="15" customWidth="1"/>
    <col min="10745" max="10745" width="9" style="15" customWidth="1"/>
    <col min="10746" max="10746" width="16.5703125" style="15" customWidth="1"/>
    <col min="10747" max="10747" width="29.7109375" style="15" customWidth="1"/>
    <col min="10748" max="10748" width="14.42578125" style="15" customWidth="1"/>
    <col min="10749" max="10749" width="8" style="15" customWidth="1"/>
    <col min="10750" max="10750" width="8.5703125" style="15" customWidth="1"/>
    <col min="10751" max="10753" width="23.42578125" style="15" customWidth="1"/>
    <col min="10754" max="10754" width="18.42578125" style="15" customWidth="1"/>
    <col min="10755" max="10755" width="17.5703125" style="15" customWidth="1"/>
    <col min="10756" max="10756" width="13.140625" style="15" customWidth="1"/>
    <col min="10757" max="10757" width="13.5703125" style="15" bestFit="1" customWidth="1"/>
    <col min="10758" max="10758" width="0" style="15" hidden="1" customWidth="1"/>
    <col min="10759" max="10759" width="34.42578125" style="15" customWidth="1"/>
    <col min="10760" max="10760" width="11" style="15" customWidth="1"/>
    <col min="10761" max="10761" width="21.42578125" style="15" customWidth="1"/>
    <col min="10762" max="10762" width="12.7109375" style="15" customWidth="1"/>
    <col min="10763" max="10969" width="9.42578125" style="15"/>
    <col min="10970" max="10970" width="27.42578125" style="15" customWidth="1"/>
    <col min="10971" max="10971" width="35" style="15" customWidth="1"/>
    <col min="10972" max="10972" width="23.5703125" style="15" customWidth="1"/>
    <col min="10973" max="10973" width="63.28515625" style="15" customWidth="1"/>
    <col min="10974" max="10979" width="0" style="15" hidden="1" customWidth="1"/>
    <col min="10980" max="10981" width="14" style="15" customWidth="1"/>
    <col min="10982" max="10982" width="12.42578125" style="15" customWidth="1"/>
    <col min="10983" max="10983" width="9.5703125" style="15" customWidth="1"/>
    <col min="10984" max="10984" width="11.42578125" style="15" customWidth="1"/>
    <col min="10985" max="10985" width="17.5703125" style="15" customWidth="1"/>
    <col min="10986" max="10987" width="9.42578125" style="15"/>
    <col min="10988" max="10988" width="12" style="15" customWidth="1"/>
    <col min="10989" max="10990" width="10.5703125" style="15" customWidth="1"/>
    <col min="10991" max="10991" width="8.140625" style="15" bestFit="1" customWidth="1"/>
    <col min="10992" max="10992" width="13" style="15" customWidth="1"/>
    <col min="10993" max="10993" width="14.42578125" style="15" customWidth="1"/>
    <col min="10994" max="10996" width="10.5703125" style="15" customWidth="1"/>
    <col min="10997" max="10998" width="20.5703125" style="15" customWidth="1"/>
    <col min="10999" max="10999" width="11.42578125" style="15" customWidth="1"/>
    <col min="11000" max="11000" width="7.42578125" style="15" customWidth="1"/>
    <col min="11001" max="11001" width="9" style="15" customWidth="1"/>
    <col min="11002" max="11002" width="16.5703125" style="15" customWidth="1"/>
    <col min="11003" max="11003" width="29.7109375" style="15" customWidth="1"/>
    <col min="11004" max="11004" width="14.42578125" style="15" customWidth="1"/>
    <col min="11005" max="11005" width="8" style="15" customWidth="1"/>
    <col min="11006" max="11006" width="8.5703125" style="15" customWidth="1"/>
    <col min="11007" max="11009" width="23.42578125" style="15" customWidth="1"/>
    <col min="11010" max="11010" width="18.42578125" style="15" customWidth="1"/>
    <col min="11011" max="11011" width="17.5703125" style="15" customWidth="1"/>
    <col min="11012" max="11012" width="13.140625" style="15" customWidth="1"/>
    <col min="11013" max="11013" width="13.5703125" style="15" bestFit="1" customWidth="1"/>
    <col min="11014" max="11014" width="0" style="15" hidden="1" customWidth="1"/>
    <col min="11015" max="11015" width="34.42578125" style="15" customWidth="1"/>
    <col min="11016" max="11016" width="11" style="15" customWidth="1"/>
    <col min="11017" max="11017" width="21.42578125" style="15" customWidth="1"/>
    <col min="11018" max="11018" width="12.7109375" style="15" customWidth="1"/>
    <col min="11019" max="11225" width="9.42578125" style="15"/>
    <col min="11226" max="11226" width="27.42578125" style="15" customWidth="1"/>
    <col min="11227" max="11227" width="35" style="15" customWidth="1"/>
    <col min="11228" max="11228" width="23.5703125" style="15" customWidth="1"/>
    <col min="11229" max="11229" width="63.28515625" style="15" customWidth="1"/>
    <col min="11230" max="11235" width="0" style="15" hidden="1" customWidth="1"/>
    <col min="11236" max="11237" width="14" style="15" customWidth="1"/>
    <col min="11238" max="11238" width="12.42578125" style="15" customWidth="1"/>
    <col min="11239" max="11239" width="9.5703125" style="15" customWidth="1"/>
    <col min="11240" max="11240" width="11.42578125" style="15" customWidth="1"/>
    <col min="11241" max="11241" width="17.5703125" style="15" customWidth="1"/>
    <col min="11242" max="11243" width="9.42578125" style="15"/>
    <col min="11244" max="11244" width="12" style="15" customWidth="1"/>
    <col min="11245" max="11246" width="10.5703125" style="15" customWidth="1"/>
    <col min="11247" max="11247" width="8.140625" style="15" bestFit="1" customWidth="1"/>
    <col min="11248" max="11248" width="13" style="15" customWidth="1"/>
    <col min="11249" max="11249" width="14.42578125" style="15" customWidth="1"/>
    <col min="11250" max="11252" width="10.5703125" style="15" customWidth="1"/>
    <col min="11253" max="11254" width="20.5703125" style="15" customWidth="1"/>
    <col min="11255" max="11255" width="11.42578125" style="15" customWidth="1"/>
    <col min="11256" max="11256" width="7.42578125" style="15" customWidth="1"/>
    <col min="11257" max="11257" width="9" style="15" customWidth="1"/>
    <col min="11258" max="11258" width="16.5703125" style="15" customWidth="1"/>
    <col min="11259" max="11259" width="29.7109375" style="15" customWidth="1"/>
    <col min="11260" max="11260" width="14.42578125" style="15" customWidth="1"/>
    <col min="11261" max="11261" width="8" style="15" customWidth="1"/>
    <col min="11262" max="11262" width="8.5703125" style="15" customWidth="1"/>
    <col min="11263" max="11265" width="23.42578125" style="15" customWidth="1"/>
    <col min="11266" max="11266" width="18.42578125" style="15" customWidth="1"/>
    <col min="11267" max="11267" width="17.5703125" style="15" customWidth="1"/>
    <col min="11268" max="11268" width="13.140625" style="15" customWidth="1"/>
    <col min="11269" max="11269" width="13.5703125" style="15" bestFit="1" customWidth="1"/>
    <col min="11270" max="11270" width="0" style="15" hidden="1" customWidth="1"/>
    <col min="11271" max="11271" width="34.42578125" style="15" customWidth="1"/>
    <col min="11272" max="11272" width="11" style="15" customWidth="1"/>
    <col min="11273" max="11273" width="21.42578125" style="15" customWidth="1"/>
    <col min="11274" max="11274" width="12.7109375" style="15" customWidth="1"/>
    <col min="11275" max="11481" width="9.42578125" style="15"/>
    <col min="11482" max="11482" width="27.42578125" style="15" customWidth="1"/>
    <col min="11483" max="11483" width="35" style="15" customWidth="1"/>
    <col min="11484" max="11484" width="23.5703125" style="15" customWidth="1"/>
    <col min="11485" max="11485" width="63.28515625" style="15" customWidth="1"/>
    <col min="11486" max="11491" width="0" style="15" hidden="1" customWidth="1"/>
    <col min="11492" max="11493" width="14" style="15" customWidth="1"/>
    <col min="11494" max="11494" width="12.42578125" style="15" customWidth="1"/>
    <col min="11495" max="11495" width="9.5703125" style="15" customWidth="1"/>
    <col min="11496" max="11496" width="11.42578125" style="15" customWidth="1"/>
    <col min="11497" max="11497" width="17.5703125" style="15" customWidth="1"/>
    <col min="11498" max="11499" width="9.42578125" style="15"/>
    <col min="11500" max="11500" width="12" style="15" customWidth="1"/>
    <col min="11501" max="11502" width="10.5703125" style="15" customWidth="1"/>
    <col min="11503" max="11503" width="8.140625" style="15" bestFit="1" customWidth="1"/>
    <col min="11504" max="11504" width="13" style="15" customWidth="1"/>
    <col min="11505" max="11505" width="14.42578125" style="15" customWidth="1"/>
    <col min="11506" max="11508" width="10.5703125" style="15" customWidth="1"/>
    <col min="11509" max="11510" width="20.5703125" style="15" customWidth="1"/>
    <col min="11511" max="11511" width="11.42578125" style="15" customWidth="1"/>
    <col min="11512" max="11512" width="7.42578125" style="15" customWidth="1"/>
    <col min="11513" max="11513" width="9" style="15" customWidth="1"/>
    <col min="11514" max="11514" width="16.5703125" style="15" customWidth="1"/>
    <col min="11515" max="11515" width="29.7109375" style="15" customWidth="1"/>
    <col min="11516" max="11516" width="14.42578125" style="15" customWidth="1"/>
    <col min="11517" max="11517" width="8" style="15" customWidth="1"/>
    <col min="11518" max="11518" width="8.5703125" style="15" customWidth="1"/>
    <col min="11519" max="11521" width="23.42578125" style="15" customWidth="1"/>
    <col min="11522" max="11522" width="18.42578125" style="15" customWidth="1"/>
    <col min="11523" max="11523" width="17.5703125" style="15" customWidth="1"/>
    <col min="11524" max="11524" width="13.140625" style="15" customWidth="1"/>
    <col min="11525" max="11525" width="13.5703125" style="15" bestFit="1" customWidth="1"/>
    <col min="11526" max="11526" width="0" style="15" hidden="1" customWidth="1"/>
    <col min="11527" max="11527" width="34.42578125" style="15" customWidth="1"/>
    <col min="11528" max="11528" width="11" style="15" customWidth="1"/>
    <col min="11529" max="11529" width="21.42578125" style="15" customWidth="1"/>
    <col min="11530" max="11530" width="12.7109375" style="15" customWidth="1"/>
    <col min="11531" max="11737" width="9.42578125" style="15"/>
    <col min="11738" max="11738" width="27.42578125" style="15" customWidth="1"/>
    <col min="11739" max="11739" width="35" style="15" customWidth="1"/>
    <col min="11740" max="11740" width="23.5703125" style="15" customWidth="1"/>
    <col min="11741" max="11741" width="63.28515625" style="15" customWidth="1"/>
    <col min="11742" max="11747" width="0" style="15" hidden="1" customWidth="1"/>
    <col min="11748" max="11749" width="14" style="15" customWidth="1"/>
    <col min="11750" max="11750" width="12.42578125" style="15" customWidth="1"/>
    <col min="11751" max="11751" width="9.5703125" style="15" customWidth="1"/>
    <col min="11752" max="11752" width="11.42578125" style="15" customWidth="1"/>
    <col min="11753" max="11753" width="17.5703125" style="15" customWidth="1"/>
    <col min="11754" max="11755" width="9.42578125" style="15"/>
    <col min="11756" max="11756" width="12" style="15" customWidth="1"/>
    <col min="11757" max="11758" width="10.5703125" style="15" customWidth="1"/>
    <col min="11759" max="11759" width="8.140625" style="15" bestFit="1" customWidth="1"/>
    <col min="11760" max="11760" width="13" style="15" customWidth="1"/>
    <col min="11761" max="11761" width="14.42578125" style="15" customWidth="1"/>
    <col min="11762" max="11764" width="10.5703125" style="15" customWidth="1"/>
    <col min="11765" max="11766" width="20.5703125" style="15" customWidth="1"/>
    <col min="11767" max="11767" width="11.42578125" style="15" customWidth="1"/>
    <col min="11768" max="11768" width="7.42578125" style="15" customWidth="1"/>
    <col min="11769" max="11769" width="9" style="15" customWidth="1"/>
    <col min="11770" max="11770" width="16.5703125" style="15" customWidth="1"/>
    <col min="11771" max="11771" width="29.7109375" style="15" customWidth="1"/>
    <col min="11772" max="11772" width="14.42578125" style="15" customWidth="1"/>
    <col min="11773" max="11773" width="8" style="15" customWidth="1"/>
    <col min="11774" max="11774" width="8.5703125" style="15" customWidth="1"/>
    <col min="11775" max="11777" width="23.42578125" style="15" customWidth="1"/>
    <col min="11778" max="11778" width="18.42578125" style="15" customWidth="1"/>
    <col min="11779" max="11779" width="17.5703125" style="15" customWidth="1"/>
    <col min="11780" max="11780" width="13.140625" style="15" customWidth="1"/>
    <col min="11781" max="11781" width="13.5703125" style="15" bestFit="1" customWidth="1"/>
    <col min="11782" max="11782" width="0" style="15" hidden="1" customWidth="1"/>
    <col min="11783" max="11783" width="34.42578125" style="15" customWidth="1"/>
    <col min="11784" max="11784" width="11" style="15" customWidth="1"/>
    <col min="11785" max="11785" width="21.42578125" style="15" customWidth="1"/>
    <col min="11786" max="11786" width="12.7109375" style="15" customWidth="1"/>
    <col min="11787" max="11993" width="9.42578125" style="15"/>
    <col min="11994" max="11994" width="27.42578125" style="15" customWidth="1"/>
    <col min="11995" max="11995" width="35" style="15" customWidth="1"/>
    <col min="11996" max="11996" width="23.5703125" style="15" customWidth="1"/>
    <col min="11997" max="11997" width="63.28515625" style="15" customWidth="1"/>
    <col min="11998" max="12003" width="0" style="15" hidden="1" customWidth="1"/>
    <col min="12004" max="12005" width="14" style="15" customWidth="1"/>
    <col min="12006" max="12006" width="12.42578125" style="15" customWidth="1"/>
    <col min="12007" max="12007" width="9.5703125" style="15" customWidth="1"/>
    <col min="12008" max="12008" width="11.42578125" style="15" customWidth="1"/>
    <col min="12009" max="12009" width="17.5703125" style="15" customWidth="1"/>
    <col min="12010" max="12011" width="9.42578125" style="15"/>
    <col min="12012" max="12012" width="12" style="15" customWidth="1"/>
    <col min="12013" max="12014" width="10.5703125" style="15" customWidth="1"/>
    <col min="12015" max="12015" width="8.140625" style="15" bestFit="1" customWidth="1"/>
    <col min="12016" max="12016" width="13" style="15" customWidth="1"/>
    <col min="12017" max="12017" width="14.42578125" style="15" customWidth="1"/>
    <col min="12018" max="12020" width="10.5703125" style="15" customWidth="1"/>
    <col min="12021" max="12022" width="20.5703125" style="15" customWidth="1"/>
    <col min="12023" max="12023" width="11.42578125" style="15" customWidth="1"/>
    <col min="12024" max="12024" width="7.42578125" style="15" customWidth="1"/>
    <col min="12025" max="12025" width="9" style="15" customWidth="1"/>
    <col min="12026" max="12026" width="16.5703125" style="15" customWidth="1"/>
    <col min="12027" max="12027" width="29.7109375" style="15" customWidth="1"/>
    <col min="12028" max="12028" width="14.42578125" style="15" customWidth="1"/>
    <col min="12029" max="12029" width="8" style="15" customWidth="1"/>
    <col min="12030" max="12030" width="8.5703125" style="15" customWidth="1"/>
    <col min="12031" max="12033" width="23.42578125" style="15" customWidth="1"/>
    <col min="12034" max="12034" width="18.42578125" style="15" customWidth="1"/>
    <col min="12035" max="12035" width="17.5703125" style="15" customWidth="1"/>
    <col min="12036" max="12036" width="13.140625" style="15" customWidth="1"/>
    <col min="12037" max="12037" width="13.5703125" style="15" bestFit="1" customWidth="1"/>
    <col min="12038" max="12038" width="0" style="15" hidden="1" customWidth="1"/>
    <col min="12039" max="12039" width="34.42578125" style="15" customWidth="1"/>
    <col min="12040" max="12040" width="11" style="15" customWidth="1"/>
    <col min="12041" max="12041" width="21.42578125" style="15" customWidth="1"/>
    <col min="12042" max="12042" width="12.7109375" style="15" customWidth="1"/>
    <col min="12043" max="12249" width="9.42578125" style="15"/>
    <col min="12250" max="12250" width="27.42578125" style="15" customWidth="1"/>
    <col min="12251" max="12251" width="35" style="15" customWidth="1"/>
    <col min="12252" max="12252" width="23.5703125" style="15" customWidth="1"/>
    <col min="12253" max="12253" width="63.28515625" style="15" customWidth="1"/>
    <col min="12254" max="12259" width="0" style="15" hidden="1" customWidth="1"/>
    <col min="12260" max="12261" width="14" style="15" customWidth="1"/>
    <col min="12262" max="12262" width="12.42578125" style="15" customWidth="1"/>
    <col min="12263" max="12263" width="9.5703125" style="15" customWidth="1"/>
    <col min="12264" max="12264" width="11.42578125" style="15" customWidth="1"/>
    <col min="12265" max="12265" width="17.5703125" style="15" customWidth="1"/>
    <col min="12266" max="12267" width="9.42578125" style="15"/>
    <col min="12268" max="12268" width="12" style="15" customWidth="1"/>
    <col min="12269" max="12270" width="10.5703125" style="15" customWidth="1"/>
    <col min="12271" max="12271" width="8.140625" style="15" bestFit="1" customWidth="1"/>
    <col min="12272" max="12272" width="13" style="15" customWidth="1"/>
    <col min="12273" max="12273" width="14.42578125" style="15" customWidth="1"/>
    <col min="12274" max="12276" width="10.5703125" style="15" customWidth="1"/>
    <col min="12277" max="12278" width="20.5703125" style="15" customWidth="1"/>
    <col min="12279" max="12279" width="11.42578125" style="15" customWidth="1"/>
    <col min="12280" max="12280" width="7.42578125" style="15" customWidth="1"/>
    <col min="12281" max="12281" width="9" style="15" customWidth="1"/>
    <col min="12282" max="12282" width="16.5703125" style="15" customWidth="1"/>
    <col min="12283" max="12283" width="29.7109375" style="15" customWidth="1"/>
    <col min="12284" max="12284" width="14.42578125" style="15" customWidth="1"/>
    <col min="12285" max="12285" width="8" style="15" customWidth="1"/>
    <col min="12286" max="12286" width="8.5703125" style="15" customWidth="1"/>
    <col min="12287" max="12289" width="23.42578125" style="15" customWidth="1"/>
    <col min="12290" max="12290" width="18.42578125" style="15" customWidth="1"/>
    <col min="12291" max="12291" width="17.5703125" style="15" customWidth="1"/>
    <col min="12292" max="12292" width="13.140625" style="15" customWidth="1"/>
    <col min="12293" max="12293" width="13.5703125" style="15" bestFit="1" customWidth="1"/>
    <col min="12294" max="12294" width="0" style="15" hidden="1" customWidth="1"/>
    <col min="12295" max="12295" width="34.42578125" style="15" customWidth="1"/>
    <col min="12296" max="12296" width="11" style="15" customWidth="1"/>
    <col min="12297" max="12297" width="21.42578125" style="15" customWidth="1"/>
    <col min="12298" max="12298" width="12.7109375" style="15" customWidth="1"/>
    <col min="12299" max="12505" width="9.42578125" style="15"/>
    <col min="12506" max="12506" width="27.42578125" style="15" customWidth="1"/>
    <col min="12507" max="12507" width="35" style="15" customWidth="1"/>
    <col min="12508" max="12508" width="23.5703125" style="15" customWidth="1"/>
    <col min="12509" max="12509" width="63.28515625" style="15" customWidth="1"/>
    <col min="12510" max="12515" width="0" style="15" hidden="1" customWidth="1"/>
    <col min="12516" max="12517" width="14" style="15" customWidth="1"/>
    <col min="12518" max="12518" width="12.42578125" style="15" customWidth="1"/>
    <col min="12519" max="12519" width="9.5703125" style="15" customWidth="1"/>
    <col min="12520" max="12520" width="11.42578125" style="15" customWidth="1"/>
    <col min="12521" max="12521" width="17.5703125" style="15" customWidth="1"/>
    <col min="12522" max="12523" width="9.42578125" style="15"/>
    <col min="12524" max="12524" width="12" style="15" customWidth="1"/>
    <col min="12525" max="12526" width="10.5703125" style="15" customWidth="1"/>
    <col min="12527" max="12527" width="8.140625" style="15" bestFit="1" customWidth="1"/>
    <col min="12528" max="12528" width="13" style="15" customWidth="1"/>
    <col min="12529" max="12529" width="14.42578125" style="15" customWidth="1"/>
    <col min="12530" max="12532" width="10.5703125" style="15" customWidth="1"/>
    <col min="12533" max="12534" width="20.5703125" style="15" customWidth="1"/>
    <col min="12535" max="12535" width="11.42578125" style="15" customWidth="1"/>
    <col min="12536" max="12536" width="7.42578125" style="15" customWidth="1"/>
    <col min="12537" max="12537" width="9" style="15" customWidth="1"/>
    <col min="12538" max="12538" width="16.5703125" style="15" customWidth="1"/>
    <col min="12539" max="12539" width="29.7109375" style="15" customWidth="1"/>
    <col min="12540" max="12540" width="14.42578125" style="15" customWidth="1"/>
    <col min="12541" max="12541" width="8" style="15" customWidth="1"/>
    <col min="12542" max="12542" width="8.5703125" style="15" customWidth="1"/>
    <col min="12543" max="12545" width="23.42578125" style="15" customWidth="1"/>
    <col min="12546" max="12546" width="18.42578125" style="15" customWidth="1"/>
    <col min="12547" max="12547" width="17.5703125" style="15" customWidth="1"/>
    <col min="12548" max="12548" width="13.140625" style="15" customWidth="1"/>
    <col min="12549" max="12549" width="13.5703125" style="15" bestFit="1" customWidth="1"/>
    <col min="12550" max="12550" width="0" style="15" hidden="1" customWidth="1"/>
    <col min="12551" max="12551" width="34.42578125" style="15" customWidth="1"/>
    <col min="12552" max="12552" width="11" style="15" customWidth="1"/>
    <col min="12553" max="12553" width="21.42578125" style="15" customWidth="1"/>
    <col min="12554" max="12554" width="12.7109375" style="15" customWidth="1"/>
    <col min="12555" max="12761" width="9.42578125" style="15"/>
    <col min="12762" max="12762" width="27.42578125" style="15" customWidth="1"/>
    <col min="12763" max="12763" width="35" style="15" customWidth="1"/>
    <col min="12764" max="12764" width="23.5703125" style="15" customWidth="1"/>
    <col min="12765" max="12765" width="63.28515625" style="15" customWidth="1"/>
    <col min="12766" max="12771" width="0" style="15" hidden="1" customWidth="1"/>
    <col min="12772" max="12773" width="14" style="15" customWidth="1"/>
    <col min="12774" max="12774" width="12.42578125" style="15" customWidth="1"/>
    <col min="12775" max="12775" width="9.5703125" style="15" customWidth="1"/>
    <col min="12776" max="12776" width="11.42578125" style="15" customWidth="1"/>
    <col min="12777" max="12777" width="17.5703125" style="15" customWidth="1"/>
    <col min="12778" max="12779" width="9.42578125" style="15"/>
    <col min="12780" max="12780" width="12" style="15" customWidth="1"/>
    <col min="12781" max="12782" width="10.5703125" style="15" customWidth="1"/>
    <col min="12783" max="12783" width="8.140625" style="15" bestFit="1" customWidth="1"/>
    <col min="12784" max="12784" width="13" style="15" customWidth="1"/>
    <col min="12785" max="12785" width="14.42578125" style="15" customWidth="1"/>
    <col min="12786" max="12788" width="10.5703125" style="15" customWidth="1"/>
    <col min="12789" max="12790" width="20.5703125" style="15" customWidth="1"/>
    <col min="12791" max="12791" width="11.42578125" style="15" customWidth="1"/>
    <col min="12792" max="12792" width="7.42578125" style="15" customWidth="1"/>
    <col min="12793" max="12793" width="9" style="15" customWidth="1"/>
    <col min="12794" max="12794" width="16.5703125" style="15" customWidth="1"/>
    <col min="12795" max="12795" width="29.7109375" style="15" customWidth="1"/>
    <col min="12796" max="12796" width="14.42578125" style="15" customWidth="1"/>
    <col min="12797" max="12797" width="8" style="15" customWidth="1"/>
    <col min="12798" max="12798" width="8.5703125" style="15" customWidth="1"/>
    <col min="12799" max="12801" width="23.42578125" style="15" customWidth="1"/>
    <col min="12802" max="12802" width="18.42578125" style="15" customWidth="1"/>
    <col min="12803" max="12803" width="17.5703125" style="15" customWidth="1"/>
    <col min="12804" max="12804" width="13.140625" style="15" customWidth="1"/>
    <col min="12805" max="12805" width="13.5703125" style="15" bestFit="1" customWidth="1"/>
    <col min="12806" max="12806" width="0" style="15" hidden="1" customWidth="1"/>
    <col min="12807" max="12807" width="34.42578125" style="15" customWidth="1"/>
    <col min="12808" max="12808" width="11" style="15" customWidth="1"/>
    <col min="12809" max="12809" width="21.42578125" style="15" customWidth="1"/>
    <col min="12810" max="12810" width="12.7109375" style="15" customWidth="1"/>
    <col min="12811" max="13017" width="9.42578125" style="15"/>
    <col min="13018" max="13018" width="27.42578125" style="15" customWidth="1"/>
    <col min="13019" max="13019" width="35" style="15" customWidth="1"/>
    <col min="13020" max="13020" width="23.5703125" style="15" customWidth="1"/>
    <col min="13021" max="13021" width="63.28515625" style="15" customWidth="1"/>
    <col min="13022" max="13027" width="0" style="15" hidden="1" customWidth="1"/>
    <col min="13028" max="13029" width="14" style="15" customWidth="1"/>
    <col min="13030" max="13030" width="12.42578125" style="15" customWidth="1"/>
    <col min="13031" max="13031" width="9.5703125" style="15" customWidth="1"/>
    <col min="13032" max="13032" width="11.42578125" style="15" customWidth="1"/>
    <col min="13033" max="13033" width="17.5703125" style="15" customWidth="1"/>
    <col min="13034" max="13035" width="9.42578125" style="15"/>
    <col min="13036" max="13036" width="12" style="15" customWidth="1"/>
    <col min="13037" max="13038" width="10.5703125" style="15" customWidth="1"/>
    <col min="13039" max="13039" width="8.140625" style="15" bestFit="1" customWidth="1"/>
    <col min="13040" max="13040" width="13" style="15" customWidth="1"/>
    <col min="13041" max="13041" width="14.42578125" style="15" customWidth="1"/>
    <col min="13042" max="13044" width="10.5703125" style="15" customWidth="1"/>
    <col min="13045" max="13046" width="20.5703125" style="15" customWidth="1"/>
    <col min="13047" max="13047" width="11.42578125" style="15" customWidth="1"/>
    <col min="13048" max="13048" width="7.42578125" style="15" customWidth="1"/>
    <col min="13049" max="13049" width="9" style="15" customWidth="1"/>
    <col min="13050" max="13050" width="16.5703125" style="15" customWidth="1"/>
    <col min="13051" max="13051" width="29.7109375" style="15" customWidth="1"/>
    <col min="13052" max="13052" width="14.42578125" style="15" customWidth="1"/>
    <col min="13053" max="13053" width="8" style="15" customWidth="1"/>
    <col min="13054" max="13054" width="8.5703125" style="15" customWidth="1"/>
    <col min="13055" max="13057" width="23.42578125" style="15" customWidth="1"/>
    <col min="13058" max="13058" width="18.42578125" style="15" customWidth="1"/>
    <col min="13059" max="13059" width="17.5703125" style="15" customWidth="1"/>
    <col min="13060" max="13060" width="13.140625" style="15" customWidth="1"/>
    <col min="13061" max="13061" width="13.5703125" style="15" bestFit="1" customWidth="1"/>
    <col min="13062" max="13062" width="0" style="15" hidden="1" customWidth="1"/>
    <col min="13063" max="13063" width="34.42578125" style="15" customWidth="1"/>
    <col min="13064" max="13064" width="11" style="15" customWidth="1"/>
    <col min="13065" max="13065" width="21.42578125" style="15" customWidth="1"/>
    <col min="13066" max="13066" width="12.7109375" style="15" customWidth="1"/>
    <col min="13067" max="13273" width="9.42578125" style="15"/>
    <col min="13274" max="13274" width="27.42578125" style="15" customWidth="1"/>
    <col min="13275" max="13275" width="35" style="15" customWidth="1"/>
    <col min="13276" max="13276" width="23.5703125" style="15" customWidth="1"/>
    <col min="13277" max="13277" width="63.28515625" style="15" customWidth="1"/>
    <col min="13278" max="13283" width="0" style="15" hidden="1" customWidth="1"/>
    <col min="13284" max="13285" width="14" style="15" customWidth="1"/>
    <col min="13286" max="13286" width="12.42578125" style="15" customWidth="1"/>
    <col min="13287" max="13287" width="9.5703125" style="15" customWidth="1"/>
    <col min="13288" max="13288" width="11.42578125" style="15" customWidth="1"/>
    <col min="13289" max="13289" width="17.5703125" style="15" customWidth="1"/>
    <col min="13290" max="13291" width="9.42578125" style="15"/>
    <col min="13292" max="13292" width="12" style="15" customWidth="1"/>
    <col min="13293" max="13294" width="10.5703125" style="15" customWidth="1"/>
    <col min="13295" max="13295" width="8.140625" style="15" bestFit="1" customWidth="1"/>
    <col min="13296" max="13296" width="13" style="15" customWidth="1"/>
    <col min="13297" max="13297" width="14.42578125" style="15" customWidth="1"/>
    <col min="13298" max="13300" width="10.5703125" style="15" customWidth="1"/>
    <col min="13301" max="13302" width="20.5703125" style="15" customWidth="1"/>
    <col min="13303" max="13303" width="11.42578125" style="15" customWidth="1"/>
    <col min="13304" max="13304" width="7.42578125" style="15" customWidth="1"/>
    <col min="13305" max="13305" width="9" style="15" customWidth="1"/>
    <col min="13306" max="13306" width="16.5703125" style="15" customWidth="1"/>
    <col min="13307" max="13307" width="29.7109375" style="15" customWidth="1"/>
    <col min="13308" max="13308" width="14.42578125" style="15" customWidth="1"/>
    <col min="13309" max="13309" width="8" style="15" customWidth="1"/>
    <col min="13310" max="13310" width="8.5703125" style="15" customWidth="1"/>
    <col min="13311" max="13313" width="23.42578125" style="15" customWidth="1"/>
    <col min="13314" max="13314" width="18.42578125" style="15" customWidth="1"/>
    <col min="13315" max="13315" width="17.5703125" style="15" customWidth="1"/>
    <col min="13316" max="13316" width="13.140625" style="15" customWidth="1"/>
    <col min="13317" max="13317" width="13.5703125" style="15" bestFit="1" customWidth="1"/>
    <col min="13318" max="13318" width="0" style="15" hidden="1" customWidth="1"/>
    <col min="13319" max="13319" width="34.42578125" style="15" customWidth="1"/>
    <col min="13320" max="13320" width="11" style="15" customWidth="1"/>
    <col min="13321" max="13321" width="21.42578125" style="15" customWidth="1"/>
    <col min="13322" max="13322" width="12.7109375" style="15" customWidth="1"/>
    <col min="13323" max="13529" width="9.42578125" style="15"/>
    <col min="13530" max="13530" width="27.42578125" style="15" customWidth="1"/>
    <col min="13531" max="13531" width="35" style="15" customWidth="1"/>
    <col min="13532" max="13532" width="23.5703125" style="15" customWidth="1"/>
    <col min="13533" max="13533" width="63.28515625" style="15" customWidth="1"/>
    <col min="13534" max="13539" width="0" style="15" hidden="1" customWidth="1"/>
    <col min="13540" max="13541" width="14" style="15" customWidth="1"/>
    <col min="13542" max="13542" width="12.42578125" style="15" customWidth="1"/>
    <col min="13543" max="13543" width="9.5703125" style="15" customWidth="1"/>
    <col min="13544" max="13544" width="11.42578125" style="15" customWidth="1"/>
    <col min="13545" max="13545" width="17.5703125" style="15" customWidth="1"/>
    <col min="13546" max="13547" width="9.42578125" style="15"/>
    <col min="13548" max="13548" width="12" style="15" customWidth="1"/>
    <col min="13549" max="13550" width="10.5703125" style="15" customWidth="1"/>
    <col min="13551" max="13551" width="8.140625" style="15" bestFit="1" customWidth="1"/>
    <col min="13552" max="13552" width="13" style="15" customWidth="1"/>
    <col min="13553" max="13553" width="14.42578125" style="15" customWidth="1"/>
    <col min="13554" max="13556" width="10.5703125" style="15" customWidth="1"/>
    <col min="13557" max="13558" width="20.5703125" style="15" customWidth="1"/>
    <col min="13559" max="13559" width="11.42578125" style="15" customWidth="1"/>
    <col min="13560" max="13560" width="7.42578125" style="15" customWidth="1"/>
    <col min="13561" max="13561" width="9" style="15" customWidth="1"/>
    <col min="13562" max="13562" width="16.5703125" style="15" customWidth="1"/>
    <col min="13563" max="13563" width="29.7109375" style="15" customWidth="1"/>
    <col min="13564" max="13564" width="14.42578125" style="15" customWidth="1"/>
    <col min="13565" max="13565" width="8" style="15" customWidth="1"/>
    <col min="13566" max="13566" width="8.5703125" style="15" customWidth="1"/>
    <col min="13567" max="13569" width="23.42578125" style="15" customWidth="1"/>
    <col min="13570" max="13570" width="18.42578125" style="15" customWidth="1"/>
    <col min="13571" max="13571" width="17.5703125" style="15" customWidth="1"/>
    <col min="13572" max="13572" width="13.140625" style="15" customWidth="1"/>
    <col min="13573" max="13573" width="13.5703125" style="15" bestFit="1" customWidth="1"/>
    <col min="13574" max="13574" width="0" style="15" hidden="1" customWidth="1"/>
    <col min="13575" max="13575" width="34.42578125" style="15" customWidth="1"/>
    <col min="13576" max="13576" width="11" style="15" customWidth="1"/>
    <col min="13577" max="13577" width="21.42578125" style="15" customWidth="1"/>
    <col min="13578" max="13578" width="12.7109375" style="15" customWidth="1"/>
    <col min="13579" max="13785" width="9.42578125" style="15"/>
    <col min="13786" max="13786" width="27.42578125" style="15" customWidth="1"/>
    <col min="13787" max="13787" width="35" style="15" customWidth="1"/>
    <col min="13788" max="13788" width="23.5703125" style="15" customWidth="1"/>
    <col min="13789" max="13789" width="63.28515625" style="15" customWidth="1"/>
    <col min="13790" max="13795" width="0" style="15" hidden="1" customWidth="1"/>
    <col min="13796" max="13797" width="14" style="15" customWidth="1"/>
    <col min="13798" max="13798" width="12.42578125" style="15" customWidth="1"/>
    <col min="13799" max="13799" width="9.5703125" style="15" customWidth="1"/>
    <col min="13800" max="13800" width="11.42578125" style="15" customWidth="1"/>
    <col min="13801" max="13801" width="17.5703125" style="15" customWidth="1"/>
    <col min="13802" max="13803" width="9.42578125" style="15"/>
    <col min="13804" max="13804" width="12" style="15" customWidth="1"/>
    <col min="13805" max="13806" width="10.5703125" style="15" customWidth="1"/>
    <col min="13807" max="13807" width="8.140625" style="15" bestFit="1" customWidth="1"/>
    <col min="13808" max="13808" width="13" style="15" customWidth="1"/>
    <col min="13809" max="13809" width="14.42578125" style="15" customWidth="1"/>
    <col min="13810" max="13812" width="10.5703125" style="15" customWidth="1"/>
    <col min="13813" max="13814" width="20.5703125" style="15" customWidth="1"/>
    <col min="13815" max="13815" width="11.42578125" style="15" customWidth="1"/>
    <col min="13816" max="13816" width="7.42578125" style="15" customWidth="1"/>
    <col min="13817" max="13817" width="9" style="15" customWidth="1"/>
    <col min="13818" max="13818" width="16.5703125" style="15" customWidth="1"/>
    <col min="13819" max="13819" width="29.7109375" style="15" customWidth="1"/>
    <col min="13820" max="13820" width="14.42578125" style="15" customWidth="1"/>
    <col min="13821" max="13821" width="8" style="15" customWidth="1"/>
    <col min="13822" max="13822" width="8.5703125" style="15" customWidth="1"/>
    <col min="13823" max="13825" width="23.42578125" style="15" customWidth="1"/>
    <col min="13826" max="13826" width="18.42578125" style="15" customWidth="1"/>
    <col min="13827" max="13827" width="17.5703125" style="15" customWidth="1"/>
    <col min="13828" max="13828" width="13.140625" style="15" customWidth="1"/>
    <col min="13829" max="13829" width="13.5703125" style="15" bestFit="1" customWidth="1"/>
    <col min="13830" max="13830" width="0" style="15" hidden="1" customWidth="1"/>
    <col min="13831" max="13831" width="34.42578125" style="15" customWidth="1"/>
    <col min="13832" max="13832" width="11" style="15" customWidth="1"/>
    <col min="13833" max="13833" width="21.42578125" style="15" customWidth="1"/>
    <col min="13834" max="13834" width="12.7109375" style="15" customWidth="1"/>
    <col min="13835" max="14041" width="9.42578125" style="15"/>
    <col min="14042" max="14042" width="27.42578125" style="15" customWidth="1"/>
    <col min="14043" max="14043" width="35" style="15" customWidth="1"/>
    <col min="14044" max="14044" width="23.5703125" style="15" customWidth="1"/>
    <col min="14045" max="14045" width="63.28515625" style="15" customWidth="1"/>
    <col min="14046" max="14051" width="0" style="15" hidden="1" customWidth="1"/>
    <col min="14052" max="14053" width="14" style="15" customWidth="1"/>
    <col min="14054" max="14054" width="12.42578125" style="15" customWidth="1"/>
    <col min="14055" max="14055" width="9.5703125" style="15" customWidth="1"/>
    <col min="14056" max="14056" width="11.42578125" style="15" customWidth="1"/>
    <col min="14057" max="14057" width="17.5703125" style="15" customWidth="1"/>
    <col min="14058" max="14059" width="9.42578125" style="15"/>
    <col min="14060" max="14060" width="12" style="15" customWidth="1"/>
    <col min="14061" max="14062" width="10.5703125" style="15" customWidth="1"/>
    <col min="14063" max="14063" width="8.140625" style="15" bestFit="1" customWidth="1"/>
    <col min="14064" max="14064" width="13" style="15" customWidth="1"/>
    <col min="14065" max="14065" width="14.42578125" style="15" customWidth="1"/>
    <col min="14066" max="14068" width="10.5703125" style="15" customWidth="1"/>
    <col min="14069" max="14070" width="20.5703125" style="15" customWidth="1"/>
    <col min="14071" max="14071" width="11.42578125" style="15" customWidth="1"/>
    <col min="14072" max="14072" width="7.42578125" style="15" customWidth="1"/>
    <col min="14073" max="14073" width="9" style="15" customWidth="1"/>
    <col min="14074" max="14074" width="16.5703125" style="15" customWidth="1"/>
    <col min="14075" max="14075" width="29.7109375" style="15" customWidth="1"/>
    <col min="14076" max="14076" width="14.42578125" style="15" customWidth="1"/>
    <col min="14077" max="14077" width="8" style="15" customWidth="1"/>
    <col min="14078" max="14078" width="8.5703125" style="15" customWidth="1"/>
    <col min="14079" max="14081" width="23.42578125" style="15" customWidth="1"/>
    <col min="14082" max="14082" width="18.42578125" style="15" customWidth="1"/>
    <col min="14083" max="14083" width="17.5703125" style="15" customWidth="1"/>
    <col min="14084" max="14084" width="13.140625" style="15" customWidth="1"/>
    <col min="14085" max="14085" width="13.5703125" style="15" bestFit="1" customWidth="1"/>
    <col min="14086" max="14086" width="0" style="15" hidden="1" customWidth="1"/>
    <col min="14087" max="14087" width="34.42578125" style="15" customWidth="1"/>
    <col min="14088" max="14088" width="11" style="15" customWidth="1"/>
    <col min="14089" max="14089" width="21.42578125" style="15" customWidth="1"/>
    <col min="14090" max="14090" width="12.7109375" style="15" customWidth="1"/>
    <col min="14091" max="14297" width="9.42578125" style="15"/>
    <col min="14298" max="14298" width="27.42578125" style="15" customWidth="1"/>
    <col min="14299" max="14299" width="35" style="15" customWidth="1"/>
    <col min="14300" max="14300" width="23.5703125" style="15" customWidth="1"/>
    <col min="14301" max="14301" width="63.28515625" style="15" customWidth="1"/>
    <col min="14302" max="14307" width="0" style="15" hidden="1" customWidth="1"/>
    <col min="14308" max="14309" width="14" style="15" customWidth="1"/>
    <col min="14310" max="14310" width="12.42578125" style="15" customWidth="1"/>
    <col min="14311" max="14311" width="9.5703125" style="15" customWidth="1"/>
    <col min="14312" max="14312" width="11.42578125" style="15" customWidth="1"/>
    <col min="14313" max="14313" width="17.5703125" style="15" customWidth="1"/>
    <col min="14314" max="14315" width="9.42578125" style="15"/>
    <col min="14316" max="14316" width="12" style="15" customWidth="1"/>
    <col min="14317" max="14318" width="10.5703125" style="15" customWidth="1"/>
    <col min="14319" max="14319" width="8.140625" style="15" bestFit="1" customWidth="1"/>
    <col min="14320" max="14320" width="13" style="15" customWidth="1"/>
    <col min="14321" max="14321" width="14.42578125" style="15" customWidth="1"/>
    <col min="14322" max="14324" width="10.5703125" style="15" customWidth="1"/>
    <col min="14325" max="14326" width="20.5703125" style="15" customWidth="1"/>
    <col min="14327" max="14327" width="11.42578125" style="15" customWidth="1"/>
    <col min="14328" max="14328" width="7.42578125" style="15" customWidth="1"/>
    <col min="14329" max="14329" width="9" style="15" customWidth="1"/>
    <col min="14330" max="14330" width="16.5703125" style="15" customWidth="1"/>
    <col min="14331" max="14331" width="29.7109375" style="15" customWidth="1"/>
    <col min="14332" max="14332" width="14.42578125" style="15" customWidth="1"/>
    <col min="14333" max="14333" width="8" style="15" customWidth="1"/>
    <col min="14334" max="14334" width="8.5703125" style="15" customWidth="1"/>
    <col min="14335" max="14337" width="23.42578125" style="15" customWidth="1"/>
    <col min="14338" max="14338" width="18.42578125" style="15" customWidth="1"/>
    <col min="14339" max="14339" width="17.5703125" style="15" customWidth="1"/>
    <col min="14340" max="14340" width="13.140625" style="15" customWidth="1"/>
    <col min="14341" max="14341" width="13.5703125" style="15" bestFit="1" customWidth="1"/>
    <col min="14342" max="14342" width="0" style="15" hidden="1" customWidth="1"/>
    <col min="14343" max="14343" width="34.42578125" style="15" customWidth="1"/>
    <col min="14344" max="14344" width="11" style="15" customWidth="1"/>
    <col min="14345" max="14345" width="21.42578125" style="15" customWidth="1"/>
    <col min="14346" max="14346" width="12.7109375" style="15" customWidth="1"/>
    <col min="14347" max="14553" width="9.42578125" style="15"/>
    <col min="14554" max="14554" width="27.42578125" style="15" customWidth="1"/>
    <col min="14555" max="14555" width="35" style="15" customWidth="1"/>
    <col min="14556" max="14556" width="23.5703125" style="15" customWidth="1"/>
    <col min="14557" max="14557" width="63.28515625" style="15" customWidth="1"/>
    <col min="14558" max="14563" width="0" style="15" hidden="1" customWidth="1"/>
    <col min="14564" max="14565" width="14" style="15" customWidth="1"/>
    <col min="14566" max="14566" width="12.42578125" style="15" customWidth="1"/>
    <col min="14567" max="14567" width="9.5703125" style="15" customWidth="1"/>
    <col min="14568" max="14568" width="11.42578125" style="15" customWidth="1"/>
    <col min="14569" max="14569" width="17.5703125" style="15" customWidth="1"/>
    <col min="14570" max="14571" width="9.42578125" style="15"/>
    <col min="14572" max="14572" width="12" style="15" customWidth="1"/>
    <col min="14573" max="14574" width="10.5703125" style="15" customWidth="1"/>
    <col min="14575" max="14575" width="8.140625" style="15" bestFit="1" customWidth="1"/>
    <col min="14576" max="14576" width="13" style="15" customWidth="1"/>
    <col min="14577" max="14577" width="14.42578125" style="15" customWidth="1"/>
    <col min="14578" max="14580" width="10.5703125" style="15" customWidth="1"/>
    <col min="14581" max="14582" width="20.5703125" style="15" customWidth="1"/>
    <col min="14583" max="14583" width="11.42578125" style="15" customWidth="1"/>
    <col min="14584" max="14584" width="7.42578125" style="15" customWidth="1"/>
    <col min="14585" max="14585" width="9" style="15" customWidth="1"/>
    <col min="14586" max="14586" width="16.5703125" style="15" customWidth="1"/>
    <col min="14587" max="14587" width="29.7109375" style="15" customWidth="1"/>
    <col min="14588" max="14588" width="14.42578125" style="15" customWidth="1"/>
    <col min="14589" max="14589" width="8" style="15" customWidth="1"/>
    <col min="14590" max="14590" width="8.5703125" style="15" customWidth="1"/>
    <col min="14591" max="14593" width="23.42578125" style="15" customWidth="1"/>
    <col min="14594" max="14594" width="18.42578125" style="15" customWidth="1"/>
    <col min="14595" max="14595" width="17.5703125" style="15" customWidth="1"/>
    <col min="14596" max="14596" width="13.140625" style="15" customWidth="1"/>
    <col min="14597" max="14597" width="13.5703125" style="15" bestFit="1" customWidth="1"/>
    <col min="14598" max="14598" width="0" style="15" hidden="1" customWidth="1"/>
    <col min="14599" max="14599" width="34.42578125" style="15" customWidth="1"/>
    <col min="14600" max="14600" width="11" style="15" customWidth="1"/>
    <col min="14601" max="14601" width="21.42578125" style="15" customWidth="1"/>
    <col min="14602" max="14602" width="12.7109375" style="15" customWidth="1"/>
    <col min="14603" max="14809" width="9.42578125" style="15"/>
    <col min="14810" max="14810" width="27.42578125" style="15" customWidth="1"/>
    <col min="14811" max="14811" width="35" style="15" customWidth="1"/>
    <col min="14812" max="14812" width="23.5703125" style="15" customWidth="1"/>
    <col min="14813" max="14813" width="63.28515625" style="15" customWidth="1"/>
    <col min="14814" max="14819" width="0" style="15" hidden="1" customWidth="1"/>
    <col min="14820" max="14821" width="14" style="15" customWidth="1"/>
    <col min="14822" max="14822" width="12.42578125" style="15" customWidth="1"/>
    <col min="14823" max="14823" width="9.5703125" style="15" customWidth="1"/>
    <col min="14824" max="14824" width="11.42578125" style="15" customWidth="1"/>
    <col min="14825" max="14825" width="17.5703125" style="15" customWidth="1"/>
    <col min="14826" max="14827" width="9.42578125" style="15"/>
    <col min="14828" max="14828" width="12" style="15" customWidth="1"/>
    <col min="14829" max="14830" width="10.5703125" style="15" customWidth="1"/>
    <col min="14831" max="14831" width="8.140625" style="15" bestFit="1" customWidth="1"/>
    <col min="14832" max="14832" width="13" style="15" customWidth="1"/>
    <col min="14833" max="14833" width="14.42578125" style="15" customWidth="1"/>
    <col min="14834" max="14836" width="10.5703125" style="15" customWidth="1"/>
    <col min="14837" max="14838" width="20.5703125" style="15" customWidth="1"/>
    <col min="14839" max="14839" width="11.42578125" style="15" customWidth="1"/>
    <col min="14840" max="14840" width="7.42578125" style="15" customWidth="1"/>
    <col min="14841" max="14841" width="9" style="15" customWidth="1"/>
    <col min="14842" max="14842" width="16.5703125" style="15" customWidth="1"/>
    <col min="14843" max="14843" width="29.7109375" style="15" customWidth="1"/>
    <col min="14844" max="14844" width="14.42578125" style="15" customWidth="1"/>
    <col min="14845" max="14845" width="8" style="15" customWidth="1"/>
    <col min="14846" max="14846" width="8.5703125" style="15" customWidth="1"/>
    <col min="14847" max="14849" width="23.42578125" style="15" customWidth="1"/>
    <col min="14850" max="14850" width="18.42578125" style="15" customWidth="1"/>
    <col min="14851" max="14851" width="17.5703125" style="15" customWidth="1"/>
    <col min="14852" max="14852" width="13.140625" style="15" customWidth="1"/>
    <col min="14853" max="14853" width="13.5703125" style="15" bestFit="1" customWidth="1"/>
    <col min="14854" max="14854" width="0" style="15" hidden="1" customWidth="1"/>
    <col min="14855" max="14855" width="34.42578125" style="15" customWidth="1"/>
    <col min="14856" max="14856" width="11" style="15" customWidth="1"/>
    <col min="14857" max="14857" width="21.42578125" style="15" customWidth="1"/>
    <col min="14858" max="14858" width="12.7109375" style="15" customWidth="1"/>
    <col min="14859" max="15065" width="9.42578125" style="15"/>
    <col min="15066" max="15066" width="27.42578125" style="15" customWidth="1"/>
    <col min="15067" max="15067" width="35" style="15" customWidth="1"/>
    <col min="15068" max="15068" width="23.5703125" style="15" customWidth="1"/>
    <col min="15069" max="15069" width="63.28515625" style="15" customWidth="1"/>
    <col min="15070" max="15075" width="0" style="15" hidden="1" customWidth="1"/>
    <col min="15076" max="15077" width="14" style="15" customWidth="1"/>
    <col min="15078" max="15078" width="12.42578125" style="15" customWidth="1"/>
    <col min="15079" max="15079" width="9.5703125" style="15" customWidth="1"/>
    <col min="15080" max="15080" width="11.42578125" style="15" customWidth="1"/>
    <col min="15081" max="15081" width="17.5703125" style="15" customWidth="1"/>
    <col min="15082" max="15083" width="9.42578125" style="15"/>
    <col min="15084" max="15084" width="12" style="15" customWidth="1"/>
    <col min="15085" max="15086" width="10.5703125" style="15" customWidth="1"/>
    <col min="15087" max="15087" width="8.140625" style="15" bestFit="1" customWidth="1"/>
    <col min="15088" max="15088" width="13" style="15" customWidth="1"/>
    <col min="15089" max="15089" width="14.42578125" style="15" customWidth="1"/>
    <col min="15090" max="15092" width="10.5703125" style="15" customWidth="1"/>
    <col min="15093" max="15094" width="20.5703125" style="15" customWidth="1"/>
    <col min="15095" max="15095" width="11.42578125" style="15" customWidth="1"/>
    <col min="15096" max="15096" width="7.42578125" style="15" customWidth="1"/>
    <col min="15097" max="15097" width="9" style="15" customWidth="1"/>
    <col min="15098" max="15098" width="16.5703125" style="15" customWidth="1"/>
    <col min="15099" max="15099" width="29.7109375" style="15" customWidth="1"/>
    <col min="15100" max="15100" width="14.42578125" style="15" customWidth="1"/>
    <col min="15101" max="15101" width="8" style="15" customWidth="1"/>
    <col min="15102" max="15102" width="8.5703125" style="15" customWidth="1"/>
    <col min="15103" max="15105" width="23.42578125" style="15" customWidth="1"/>
    <col min="15106" max="15106" width="18.42578125" style="15" customWidth="1"/>
    <col min="15107" max="15107" width="17.5703125" style="15" customWidth="1"/>
    <col min="15108" max="15108" width="13.140625" style="15" customWidth="1"/>
    <col min="15109" max="15109" width="13.5703125" style="15" bestFit="1" customWidth="1"/>
    <col min="15110" max="15110" width="0" style="15" hidden="1" customWidth="1"/>
    <col min="15111" max="15111" width="34.42578125" style="15" customWidth="1"/>
    <col min="15112" max="15112" width="11" style="15" customWidth="1"/>
    <col min="15113" max="15113" width="21.42578125" style="15" customWidth="1"/>
    <col min="15114" max="15114" width="12.7109375" style="15" customWidth="1"/>
    <col min="15115" max="15321" width="9.42578125" style="15"/>
    <col min="15322" max="15322" width="27.42578125" style="15" customWidth="1"/>
    <col min="15323" max="15323" width="35" style="15" customWidth="1"/>
    <col min="15324" max="15324" width="23.5703125" style="15" customWidth="1"/>
    <col min="15325" max="15325" width="63.28515625" style="15" customWidth="1"/>
    <col min="15326" max="15331" width="0" style="15" hidden="1" customWidth="1"/>
    <col min="15332" max="15333" width="14" style="15" customWidth="1"/>
    <col min="15334" max="15334" width="12.42578125" style="15" customWidth="1"/>
    <col min="15335" max="15335" width="9.5703125" style="15" customWidth="1"/>
    <col min="15336" max="15336" width="11.42578125" style="15" customWidth="1"/>
    <col min="15337" max="15337" width="17.5703125" style="15" customWidth="1"/>
    <col min="15338" max="15339" width="9.42578125" style="15"/>
    <col min="15340" max="15340" width="12" style="15" customWidth="1"/>
    <col min="15341" max="15342" width="10.5703125" style="15" customWidth="1"/>
    <col min="15343" max="15343" width="8.140625" style="15" bestFit="1" customWidth="1"/>
    <col min="15344" max="15344" width="13" style="15" customWidth="1"/>
    <col min="15345" max="15345" width="14.42578125" style="15" customWidth="1"/>
    <col min="15346" max="15348" width="10.5703125" style="15" customWidth="1"/>
    <col min="15349" max="15350" width="20.5703125" style="15" customWidth="1"/>
    <col min="15351" max="15351" width="11.42578125" style="15" customWidth="1"/>
    <col min="15352" max="15352" width="7.42578125" style="15" customWidth="1"/>
    <col min="15353" max="15353" width="9" style="15" customWidth="1"/>
    <col min="15354" max="15354" width="16.5703125" style="15" customWidth="1"/>
    <col min="15355" max="15355" width="29.7109375" style="15" customWidth="1"/>
    <col min="15356" max="15356" width="14.42578125" style="15" customWidth="1"/>
    <col min="15357" max="15357" width="8" style="15" customWidth="1"/>
    <col min="15358" max="15358" width="8.5703125" style="15" customWidth="1"/>
    <col min="15359" max="15361" width="23.42578125" style="15" customWidth="1"/>
    <col min="15362" max="15362" width="18.42578125" style="15" customWidth="1"/>
    <col min="15363" max="15363" width="17.5703125" style="15" customWidth="1"/>
    <col min="15364" max="15364" width="13.140625" style="15" customWidth="1"/>
    <col min="15365" max="15365" width="13.5703125" style="15" bestFit="1" customWidth="1"/>
    <col min="15366" max="15366" width="0" style="15" hidden="1" customWidth="1"/>
    <col min="15367" max="15367" width="34.42578125" style="15" customWidth="1"/>
    <col min="15368" max="15368" width="11" style="15" customWidth="1"/>
    <col min="15369" max="15369" width="21.42578125" style="15" customWidth="1"/>
    <col min="15370" max="15370" width="12.7109375" style="15" customWidth="1"/>
    <col min="15371" max="15577" width="9.42578125" style="15"/>
    <col min="15578" max="15578" width="27.42578125" style="15" customWidth="1"/>
    <col min="15579" max="15579" width="35" style="15" customWidth="1"/>
    <col min="15580" max="15580" width="23.5703125" style="15" customWidth="1"/>
    <col min="15581" max="15581" width="63.28515625" style="15" customWidth="1"/>
    <col min="15582" max="15587" width="0" style="15" hidden="1" customWidth="1"/>
    <col min="15588" max="15589" width="14" style="15" customWidth="1"/>
    <col min="15590" max="15590" width="12.42578125" style="15" customWidth="1"/>
    <col min="15591" max="15591" width="9.5703125" style="15" customWidth="1"/>
    <col min="15592" max="15592" width="11.42578125" style="15" customWidth="1"/>
    <col min="15593" max="15593" width="17.5703125" style="15" customWidth="1"/>
    <col min="15594" max="15595" width="9.42578125" style="15"/>
    <col min="15596" max="15596" width="12" style="15" customWidth="1"/>
    <col min="15597" max="15598" width="10.5703125" style="15" customWidth="1"/>
    <col min="15599" max="15599" width="8.140625" style="15" bestFit="1" customWidth="1"/>
    <col min="15600" max="15600" width="13" style="15" customWidth="1"/>
    <col min="15601" max="15601" width="14.42578125" style="15" customWidth="1"/>
    <col min="15602" max="15604" width="10.5703125" style="15" customWidth="1"/>
    <col min="15605" max="15606" width="20.5703125" style="15" customWidth="1"/>
    <col min="15607" max="15607" width="11.42578125" style="15" customWidth="1"/>
    <col min="15608" max="15608" width="7.42578125" style="15" customWidth="1"/>
    <col min="15609" max="15609" width="9" style="15" customWidth="1"/>
    <col min="15610" max="15610" width="16.5703125" style="15" customWidth="1"/>
    <col min="15611" max="15611" width="29.7109375" style="15" customWidth="1"/>
    <col min="15612" max="15612" width="14.42578125" style="15" customWidth="1"/>
    <col min="15613" max="15613" width="8" style="15" customWidth="1"/>
    <col min="15614" max="15614" width="8.5703125" style="15" customWidth="1"/>
    <col min="15615" max="15617" width="23.42578125" style="15" customWidth="1"/>
    <col min="15618" max="15618" width="18.42578125" style="15" customWidth="1"/>
    <col min="15619" max="15619" width="17.5703125" style="15" customWidth="1"/>
    <col min="15620" max="15620" width="13.140625" style="15" customWidth="1"/>
    <col min="15621" max="15621" width="13.5703125" style="15" bestFit="1" customWidth="1"/>
    <col min="15622" max="15622" width="0" style="15" hidden="1" customWidth="1"/>
    <col min="15623" max="15623" width="34.42578125" style="15" customWidth="1"/>
    <col min="15624" max="15624" width="11" style="15" customWidth="1"/>
    <col min="15625" max="15625" width="21.42578125" style="15" customWidth="1"/>
    <col min="15626" max="15626" width="12.7109375" style="15" customWidth="1"/>
    <col min="15627" max="15833" width="9.42578125" style="15"/>
    <col min="15834" max="15834" width="27.42578125" style="15" customWidth="1"/>
    <col min="15835" max="15835" width="35" style="15" customWidth="1"/>
    <col min="15836" max="15836" width="23.5703125" style="15" customWidth="1"/>
    <col min="15837" max="15837" width="63.28515625" style="15" customWidth="1"/>
    <col min="15838" max="15843" width="0" style="15" hidden="1" customWidth="1"/>
    <col min="15844" max="15845" width="14" style="15" customWidth="1"/>
    <col min="15846" max="15846" width="12.42578125" style="15" customWidth="1"/>
    <col min="15847" max="15847" width="9.5703125" style="15" customWidth="1"/>
    <col min="15848" max="15848" width="11.42578125" style="15" customWidth="1"/>
    <col min="15849" max="15849" width="17.5703125" style="15" customWidth="1"/>
    <col min="15850" max="15851" width="9.42578125" style="15"/>
    <col min="15852" max="15852" width="12" style="15" customWidth="1"/>
    <col min="15853" max="15854" width="10.5703125" style="15" customWidth="1"/>
    <col min="15855" max="15855" width="8.140625" style="15" bestFit="1" customWidth="1"/>
    <col min="15856" max="15856" width="13" style="15" customWidth="1"/>
    <col min="15857" max="15857" width="14.42578125" style="15" customWidth="1"/>
    <col min="15858" max="15860" width="10.5703125" style="15" customWidth="1"/>
    <col min="15861" max="15862" width="20.5703125" style="15" customWidth="1"/>
    <col min="15863" max="15863" width="11.42578125" style="15" customWidth="1"/>
    <col min="15864" max="15864" width="7.42578125" style="15" customWidth="1"/>
    <col min="15865" max="15865" width="9" style="15" customWidth="1"/>
    <col min="15866" max="15866" width="16.5703125" style="15" customWidth="1"/>
    <col min="15867" max="15867" width="29.7109375" style="15" customWidth="1"/>
    <col min="15868" max="15868" width="14.42578125" style="15" customWidth="1"/>
    <col min="15869" max="15869" width="8" style="15" customWidth="1"/>
    <col min="15870" max="15870" width="8.5703125" style="15" customWidth="1"/>
    <col min="15871" max="15873" width="23.42578125" style="15" customWidth="1"/>
    <col min="15874" max="15874" width="18.42578125" style="15" customWidth="1"/>
    <col min="15875" max="15875" width="17.5703125" style="15" customWidth="1"/>
    <col min="15876" max="15876" width="13.140625" style="15" customWidth="1"/>
    <col min="15877" max="15877" width="13.5703125" style="15" bestFit="1" customWidth="1"/>
    <col min="15878" max="15878" width="0" style="15" hidden="1" customWidth="1"/>
    <col min="15879" max="15879" width="34.42578125" style="15" customWidth="1"/>
    <col min="15880" max="15880" width="11" style="15" customWidth="1"/>
    <col min="15881" max="15881" width="21.42578125" style="15" customWidth="1"/>
    <col min="15882" max="15882" width="12.7109375" style="15" customWidth="1"/>
    <col min="15883" max="16089" width="9.42578125" style="15"/>
    <col min="16090" max="16090" width="27.42578125" style="15" customWidth="1"/>
    <col min="16091" max="16091" width="35" style="15" customWidth="1"/>
    <col min="16092" max="16092" width="23.5703125" style="15" customWidth="1"/>
    <col min="16093" max="16093" width="63.28515625" style="15" customWidth="1"/>
    <col min="16094" max="16099" width="0" style="15" hidden="1" customWidth="1"/>
    <col min="16100" max="16101" width="14" style="15" customWidth="1"/>
    <col min="16102" max="16102" width="12.42578125" style="15" customWidth="1"/>
    <col min="16103" max="16103" width="9.5703125" style="15" customWidth="1"/>
    <col min="16104" max="16104" width="11.42578125" style="15" customWidth="1"/>
    <col min="16105" max="16105" width="17.5703125" style="15" customWidth="1"/>
    <col min="16106" max="16107" width="9.42578125" style="15"/>
    <col min="16108" max="16108" width="12" style="15" customWidth="1"/>
    <col min="16109" max="16110" width="10.5703125" style="15" customWidth="1"/>
    <col min="16111" max="16111" width="8.140625" style="15" bestFit="1" customWidth="1"/>
    <col min="16112" max="16112" width="13" style="15" customWidth="1"/>
    <col min="16113" max="16113" width="14.42578125" style="15" customWidth="1"/>
    <col min="16114" max="16116" width="10.5703125" style="15" customWidth="1"/>
    <col min="16117" max="16118" width="20.5703125" style="15" customWidth="1"/>
    <col min="16119" max="16119" width="11.42578125" style="15" customWidth="1"/>
    <col min="16120" max="16120" width="7.42578125" style="15" customWidth="1"/>
    <col min="16121" max="16121" width="9" style="15" customWidth="1"/>
    <col min="16122" max="16122" width="16.5703125" style="15" customWidth="1"/>
    <col min="16123" max="16123" width="29.7109375" style="15" customWidth="1"/>
    <col min="16124" max="16124" width="14.42578125" style="15" customWidth="1"/>
    <col min="16125" max="16125" width="8" style="15" customWidth="1"/>
    <col min="16126" max="16126" width="8.5703125" style="15" customWidth="1"/>
    <col min="16127" max="16129" width="23.42578125" style="15" customWidth="1"/>
    <col min="16130" max="16130" width="18.42578125" style="15" customWidth="1"/>
    <col min="16131" max="16131" width="17.5703125" style="15" customWidth="1"/>
    <col min="16132" max="16132" width="13.140625" style="15" customWidth="1"/>
    <col min="16133" max="16133" width="13.5703125" style="15" bestFit="1" customWidth="1"/>
    <col min="16134" max="16134" width="0" style="15" hidden="1" customWidth="1"/>
    <col min="16135" max="16135" width="34.42578125" style="15" customWidth="1"/>
    <col min="16136" max="16136" width="11" style="15" customWidth="1"/>
    <col min="16137" max="16137" width="21.42578125" style="15" customWidth="1"/>
    <col min="16138" max="16138" width="12.7109375" style="15" customWidth="1"/>
    <col min="16139" max="16384" width="9.42578125" style="15"/>
  </cols>
  <sheetData>
    <row r="1" spans="1:106" s="9" customFormat="1" ht="68.25" customHeight="1" x14ac:dyDescent="0.25">
      <c r="A1" s="4" t="s">
        <v>0</v>
      </c>
      <c r="B1" s="7" t="s">
        <v>8</v>
      </c>
      <c r="C1" s="4" t="s">
        <v>1</v>
      </c>
      <c r="D1" s="5" t="s">
        <v>2</v>
      </c>
      <c r="E1" s="5" t="s">
        <v>3</v>
      </c>
      <c r="F1" s="6" t="s">
        <v>4</v>
      </c>
      <c r="G1" s="6" t="s">
        <v>5</v>
      </c>
      <c r="H1" s="6" t="s">
        <v>6</v>
      </c>
      <c r="I1" s="6" t="s">
        <v>7</v>
      </c>
      <c r="J1" s="6" t="s">
        <v>387</v>
      </c>
    </row>
    <row r="2" spans="1:106" s="3" customFormat="1" ht="23.25" customHeight="1" x14ac:dyDescent="0.25">
      <c r="A2" s="8" t="s">
        <v>9</v>
      </c>
      <c r="B2" s="12">
        <v>40030</v>
      </c>
      <c r="C2" s="8" t="s">
        <v>10</v>
      </c>
      <c r="D2" s="10">
        <v>5613.8</v>
      </c>
      <c r="E2" s="10">
        <v>67365.56</v>
      </c>
      <c r="F2" s="10">
        <f t="shared" ref="F2:F24" si="0">E2/2080</f>
        <v>32.387288461538461</v>
      </c>
      <c r="G2" s="10">
        <f t="shared" ref="G2:G9" si="1">E2*0.04</f>
        <v>2694.6223999999997</v>
      </c>
      <c r="H2" s="10">
        <f t="shared" ref="H2:H9" si="2">I2/12</f>
        <v>5838.3485333333329</v>
      </c>
      <c r="I2" s="10">
        <f t="shared" ref="I2:I9" si="3">E2+G2</f>
        <v>70060.182399999991</v>
      </c>
      <c r="J2" s="47">
        <v>72162</v>
      </c>
    </row>
    <row r="3" spans="1:106" s="3" customFormat="1" ht="20.100000000000001" customHeight="1" x14ac:dyDescent="0.25">
      <c r="A3" s="8" t="s">
        <v>13</v>
      </c>
      <c r="B3" s="12">
        <v>43070</v>
      </c>
      <c r="C3" s="8" t="s">
        <v>14</v>
      </c>
      <c r="D3" s="10">
        <v>3333.06</v>
      </c>
      <c r="E3" s="10">
        <v>39996.730000000003</v>
      </c>
      <c r="F3" s="10">
        <f t="shared" si="0"/>
        <v>19.229197115384618</v>
      </c>
      <c r="G3" s="10">
        <f t="shared" si="1"/>
        <v>1599.8692000000001</v>
      </c>
      <c r="H3" s="10">
        <f t="shared" si="2"/>
        <v>3466.3832666666672</v>
      </c>
      <c r="I3" s="10">
        <f t="shared" si="3"/>
        <v>41596.599200000004</v>
      </c>
      <c r="J3" s="47">
        <v>42844.44</v>
      </c>
    </row>
    <row r="4" spans="1:106" s="2" customFormat="1" ht="20.100000000000001" customHeight="1" x14ac:dyDescent="0.25">
      <c r="A4" s="8" t="s">
        <v>15</v>
      </c>
      <c r="B4" s="12">
        <v>37333</v>
      </c>
      <c r="C4" s="8" t="s">
        <v>16</v>
      </c>
      <c r="D4" s="10">
        <v>3909.69</v>
      </c>
      <c r="E4" s="10">
        <v>46916.24</v>
      </c>
      <c r="F4" s="10">
        <f t="shared" si="0"/>
        <v>22.555884615384613</v>
      </c>
      <c r="G4" s="10">
        <f t="shared" si="1"/>
        <v>1876.6496</v>
      </c>
      <c r="H4" s="10">
        <f t="shared" si="2"/>
        <v>4066.0741333333331</v>
      </c>
      <c r="I4" s="10">
        <f t="shared" si="3"/>
        <v>48792.889599999995</v>
      </c>
      <c r="J4" s="47">
        <v>50256.72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</row>
    <row r="5" spans="1:106" s="3" customFormat="1" ht="20.100000000000001" customHeight="1" x14ac:dyDescent="0.25">
      <c r="A5" s="14" t="s">
        <v>17</v>
      </c>
      <c r="B5" s="12">
        <v>43282</v>
      </c>
      <c r="C5" s="14" t="s">
        <v>18</v>
      </c>
      <c r="D5" s="10">
        <v>3303.08</v>
      </c>
      <c r="E5" s="10">
        <v>39637.01</v>
      </c>
      <c r="F5" s="10">
        <f t="shared" si="0"/>
        <v>19.056254807692309</v>
      </c>
      <c r="G5" s="10">
        <f t="shared" si="1"/>
        <v>1585.4804000000001</v>
      </c>
      <c r="H5" s="10">
        <f t="shared" si="2"/>
        <v>3435.2075333333337</v>
      </c>
      <c r="I5" s="10">
        <f t="shared" si="3"/>
        <v>41222.490400000002</v>
      </c>
      <c r="J5" s="47">
        <v>42459.12</v>
      </c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</row>
    <row r="6" spans="1:106" ht="20.100000000000001" customHeight="1" x14ac:dyDescent="0.2">
      <c r="A6" s="8" t="s">
        <v>19</v>
      </c>
      <c r="B6" s="12">
        <v>36843</v>
      </c>
      <c r="C6" s="8" t="s">
        <v>20</v>
      </c>
      <c r="D6" s="10">
        <v>6796.77</v>
      </c>
      <c r="E6" s="10">
        <f>+D6*12</f>
        <v>81561.240000000005</v>
      </c>
      <c r="F6" s="10">
        <f t="shared" si="0"/>
        <v>39.21213461538462</v>
      </c>
      <c r="G6" s="10">
        <f t="shared" si="1"/>
        <v>3262.4496000000004</v>
      </c>
      <c r="H6" s="10">
        <f t="shared" si="2"/>
        <v>7068.640800000001</v>
      </c>
      <c r="I6" s="10">
        <f t="shared" si="3"/>
        <v>84823.689600000012</v>
      </c>
      <c r="J6" s="47">
        <v>87368.4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</row>
    <row r="7" spans="1:106" ht="20.100000000000001" customHeight="1" x14ac:dyDescent="0.2">
      <c r="A7" s="8" t="s">
        <v>21</v>
      </c>
      <c r="B7" s="12">
        <v>45663</v>
      </c>
      <c r="C7" s="8" t="s">
        <v>22</v>
      </c>
      <c r="D7" s="16"/>
      <c r="E7" s="16"/>
      <c r="F7" s="16"/>
      <c r="G7" s="16"/>
      <c r="H7" s="16"/>
      <c r="I7" s="16"/>
      <c r="J7" s="28">
        <v>38500</v>
      </c>
    </row>
    <row r="8" spans="1:106" s="3" customFormat="1" ht="20.100000000000001" customHeight="1" x14ac:dyDescent="0.2">
      <c r="A8" s="8" t="s">
        <v>23</v>
      </c>
      <c r="B8" s="12">
        <v>44582</v>
      </c>
      <c r="C8" s="8" t="s">
        <v>24</v>
      </c>
      <c r="D8" s="10">
        <v>3118.84</v>
      </c>
      <c r="E8" s="10">
        <v>37426.1</v>
      </c>
      <c r="F8" s="10">
        <f t="shared" si="0"/>
        <v>17.993317307692308</v>
      </c>
      <c r="G8" s="10">
        <f t="shared" si="1"/>
        <v>1497.0439999999999</v>
      </c>
      <c r="H8" s="10">
        <f t="shared" si="2"/>
        <v>3243.5953333333332</v>
      </c>
      <c r="I8" s="10">
        <f t="shared" si="3"/>
        <v>38923.144</v>
      </c>
      <c r="J8" s="47">
        <v>40090.800000000003</v>
      </c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</row>
    <row r="9" spans="1:106" s="2" customFormat="1" ht="20.100000000000001" customHeight="1" x14ac:dyDescent="0.25">
      <c r="A9" s="14" t="s">
        <v>25</v>
      </c>
      <c r="B9" s="12">
        <v>43282</v>
      </c>
      <c r="C9" s="14" t="s">
        <v>26</v>
      </c>
      <c r="D9" s="10">
        <v>3711.35</v>
      </c>
      <c r="E9" s="10">
        <v>44536.15</v>
      </c>
      <c r="F9" s="10">
        <f t="shared" si="0"/>
        <v>21.411610576923078</v>
      </c>
      <c r="G9" s="10">
        <f t="shared" si="1"/>
        <v>1781.4460000000001</v>
      </c>
      <c r="H9" s="10">
        <f t="shared" si="2"/>
        <v>3859.7996666666672</v>
      </c>
      <c r="I9" s="10">
        <f t="shared" si="3"/>
        <v>46317.596000000005</v>
      </c>
      <c r="J9" s="47">
        <v>47707.08</v>
      </c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</row>
    <row r="10" spans="1:106" s="2" customFormat="1" ht="20.100000000000001" customHeight="1" x14ac:dyDescent="0.25">
      <c r="A10" s="8" t="s">
        <v>27</v>
      </c>
      <c r="B10" s="12">
        <v>45509</v>
      </c>
      <c r="C10" s="20" t="s">
        <v>28</v>
      </c>
      <c r="D10" s="17">
        <v>3333.33</v>
      </c>
      <c r="E10" s="17">
        <v>40000</v>
      </c>
      <c r="F10" s="21">
        <f t="shared" si="0"/>
        <v>19.23076923076923</v>
      </c>
      <c r="G10" s="21"/>
      <c r="H10" s="21">
        <v>3333.33</v>
      </c>
      <c r="I10" s="21">
        <v>40000</v>
      </c>
      <c r="J10" s="47">
        <v>48000</v>
      </c>
    </row>
    <row r="11" spans="1:106" s="3" customFormat="1" ht="19.5" customHeight="1" x14ac:dyDescent="0.25">
      <c r="A11" s="8" t="s">
        <v>29</v>
      </c>
      <c r="B11" s="12">
        <v>39783</v>
      </c>
      <c r="C11" s="8" t="s">
        <v>30</v>
      </c>
      <c r="D11" s="10">
        <f>E11/12</f>
        <v>3188.74</v>
      </c>
      <c r="E11" s="10">
        <v>38264.879999999997</v>
      </c>
      <c r="F11" s="10">
        <f t="shared" si="0"/>
        <v>18.396576923076921</v>
      </c>
      <c r="G11" s="10">
        <f t="shared" ref="G11:G18" si="4">E11*0.04</f>
        <v>1530.5952</v>
      </c>
      <c r="H11" s="10">
        <f t="shared" ref="H11:H18" si="5">I11/12</f>
        <v>3316.2896000000001</v>
      </c>
      <c r="I11" s="10">
        <f t="shared" ref="I11:I18" si="6">E11+G11</f>
        <v>39795.475200000001</v>
      </c>
      <c r="J11" s="47">
        <v>40989.360000000001</v>
      </c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</row>
    <row r="12" spans="1:106" s="3" customFormat="1" ht="20.25" customHeight="1" x14ac:dyDescent="0.25">
      <c r="A12" s="8" t="s">
        <v>31</v>
      </c>
      <c r="B12" s="12">
        <v>40784</v>
      </c>
      <c r="C12" s="8" t="s">
        <v>32</v>
      </c>
      <c r="D12" s="10">
        <v>5985.17</v>
      </c>
      <c r="E12" s="10">
        <f>+D12*12</f>
        <v>71822.040000000008</v>
      </c>
      <c r="F12" s="10">
        <f t="shared" si="0"/>
        <v>34.529826923076925</v>
      </c>
      <c r="G12" s="10">
        <f t="shared" si="4"/>
        <v>2872.8816000000002</v>
      </c>
      <c r="H12" s="10">
        <f t="shared" si="5"/>
        <v>6224.5767999999998</v>
      </c>
      <c r="I12" s="10">
        <f t="shared" si="6"/>
        <v>74694.921600000001</v>
      </c>
      <c r="J12" s="47">
        <v>76935.72</v>
      </c>
    </row>
    <row r="13" spans="1:106" s="3" customFormat="1" ht="21" customHeight="1" x14ac:dyDescent="0.25">
      <c r="A13" s="8" t="s">
        <v>33</v>
      </c>
      <c r="B13" s="12">
        <v>39084</v>
      </c>
      <c r="C13" s="8" t="s">
        <v>34</v>
      </c>
      <c r="D13" s="10">
        <v>6307.52</v>
      </c>
      <c r="E13" s="10">
        <v>75690.259999999995</v>
      </c>
      <c r="F13" s="10">
        <f t="shared" si="0"/>
        <v>36.389548076923077</v>
      </c>
      <c r="G13" s="10">
        <f t="shared" si="4"/>
        <v>3027.6104</v>
      </c>
      <c r="H13" s="10">
        <f t="shared" si="5"/>
        <v>6559.822533333333</v>
      </c>
      <c r="I13" s="10">
        <f t="shared" si="6"/>
        <v>78717.8704</v>
      </c>
      <c r="J13" s="47">
        <v>81079.44</v>
      </c>
    </row>
    <row r="14" spans="1:106" s="3" customFormat="1" ht="20.100000000000001" customHeight="1" x14ac:dyDescent="0.25">
      <c r="A14" s="8" t="s">
        <v>35</v>
      </c>
      <c r="B14" s="12">
        <v>40794</v>
      </c>
      <c r="C14" s="8" t="s">
        <v>36</v>
      </c>
      <c r="D14" s="10">
        <v>6936.66</v>
      </c>
      <c r="E14" s="10">
        <v>83239.88</v>
      </c>
      <c r="F14" s="10">
        <f t="shared" si="0"/>
        <v>40.019173076923082</v>
      </c>
      <c r="G14" s="10">
        <f t="shared" si="4"/>
        <v>3329.5952000000002</v>
      </c>
      <c r="H14" s="10">
        <f t="shared" si="5"/>
        <v>7214.1229333333331</v>
      </c>
      <c r="I14" s="10">
        <f t="shared" si="6"/>
        <v>86569.475200000001</v>
      </c>
      <c r="J14" s="47">
        <v>89166.6</v>
      </c>
    </row>
    <row r="15" spans="1:106" ht="19.5" customHeight="1" x14ac:dyDescent="0.2">
      <c r="A15" s="8" t="s">
        <v>37</v>
      </c>
      <c r="B15" s="12">
        <v>41246</v>
      </c>
      <c r="C15" s="8" t="s">
        <v>38</v>
      </c>
      <c r="D15" s="16">
        <v>5037.97</v>
      </c>
      <c r="E15" s="16">
        <v>60455.63</v>
      </c>
      <c r="F15" s="10">
        <f t="shared" si="0"/>
        <v>29.06520673076923</v>
      </c>
      <c r="G15" s="10">
        <f t="shared" si="4"/>
        <v>2418.2251999999999</v>
      </c>
      <c r="H15" s="10">
        <f t="shared" si="5"/>
        <v>5239.4879333333329</v>
      </c>
      <c r="I15" s="10">
        <f t="shared" si="6"/>
        <v>62873.855199999998</v>
      </c>
      <c r="J15" s="47">
        <v>64760.04</v>
      </c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</row>
    <row r="16" spans="1:106" s="2" customFormat="1" ht="21.75" customHeight="1" x14ac:dyDescent="0.25">
      <c r="A16" s="8" t="s">
        <v>39</v>
      </c>
      <c r="B16" s="12">
        <v>42150</v>
      </c>
      <c r="C16" s="8" t="s">
        <v>40</v>
      </c>
      <c r="D16" s="16">
        <v>5188.47</v>
      </c>
      <c r="E16" s="16">
        <v>62261.7</v>
      </c>
      <c r="F16" s="16">
        <f t="shared" si="0"/>
        <v>29.933509615384615</v>
      </c>
      <c r="G16" s="16">
        <f t="shared" si="4"/>
        <v>2490.4679999999998</v>
      </c>
      <c r="H16" s="16">
        <f t="shared" si="5"/>
        <v>5396.0140000000001</v>
      </c>
      <c r="I16" s="16">
        <f t="shared" si="6"/>
        <v>64752.167999999998</v>
      </c>
      <c r="J16" s="47">
        <v>66694.680000000008</v>
      </c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</row>
    <row r="17" spans="1:106" ht="20.100000000000001" customHeight="1" x14ac:dyDescent="0.2">
      <c r="A17" s="8" t="s">
        <v>41</v>
      </c>
      <c r="B17" s="12">
        <v>43255</v>
      </c>
      <c r="C17" s="8" t="s">
        <v>42</v>
      </c>
      <c r="D17" s="10">
        <v>3306.9</v>
      </c>
      <c r="E17" s="10">
        <v>39682.83</v>
      </c>
      <c r="F17" s="10">
        <f t="shared" si="0"/>
        <v>19.078283653846153</v>
      </c>
      <c r="G17" s="10">
        <f t="shared" si="4"/>
        <v>1587.3132000000001</v>
      </c>
      <c r="H17" s="10">
        <f t="shared" si="5"/>
        <v>3439.1785999999997</v>
      </c>
      <c r="I17" s="10">
        <f t="shared" si="6"/>
        <v>41270.143199999999</v>
      </c>
      <c r="J17" s="47">
        <v>42508.2</v>
      </c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</row>
    <row r="18" spans="1:106" s="3" customFormat="1" ht="16.5" customHeight="1" x14ac:dyDescent="0.2">
      <c r="A18" s="8" t="s">
        <v>43</v>
      </c>
      <c r="B18" s="12">
        <v>44949</v>
      </c>
      <c r="C18" s="8" t="s">
        <v>44</v>
      </c>
      <c r="D18" s="10">
        <v>6166.67</v>
      </c>
      <c r="E18" s="10">
        <v>74000</v>
      </c>
      <c r="F18" s="10">
        <f t="shared" si="0"/>
        <v>35.57692307692308</v>
      </c>
      <c r="G18" s="10">
        <f t="shared" si="4"/>
        <v>2960</v>
      </c>
      <c r="H18" s="10">
        <f t="shared" si="5"/>
        <v>6413.333333333333</v>
      </c>
      <c r="I18" s="10">
        <f t="shared" si="6"/>
        <v>76960</v>
      </c>
      <c r="J18" s="47">
        <v>79268.759999999995</v>
      </c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</row>
    <row r="19" spans="1:106" s="19" customFormat="1" ht="20.100000000000001" customHeight="1" x14ac:dyDescent="0.25">
      <c r="A19" s="8" t="s">
        <v>45</v>
      </c>
      <c r="B19" s="12">
        <v>45313</v>
      </c>
      <c r="C19" s="8" t="s">
        <v>46</v>
      </c>
      <c r="D19" s="11">
        <v>3233.33</v>
      </c>
      <c r="E19" s="11">
        <v>38800</v>
      </c>
      <c r="F19" s="22">
        <f t="shared" si="0"/>
        <v>18.653846153846153</v>
      </c>
      <c r="G19" s="22"/>
      <c r="H19" s="22">
        <v>3233.33</v>
      </c>
      <c r="I19" s="22">
        <v>38800</v>
      </c>
      <c r="J19" s="47">
        <v>39963.96</v>
      </c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</row>
    <row r="20" spans="1:106" ht="21.75" customHeight="1" x14ac:dyDescent="0.2">
      <c r="A20" s="8" t="s">
        <v>47</v>
      </c>
      <c r="B20" s="12">
        <v>45684</v>
      </c>
      <c r="C20" s="8" t="s">
        <v>48</v>
      </c>
      <c r="D20" s="16"/>
      <c r="E20" s="16">
        <f>+D20*12</f>
        <v>0</v>
      </c>
      <c r="F20" s="23">
        <f>E20/2080</f>
        <v>0</v>
      </c>
      <c r="G20" s="23"/>
      <c r="H20" s="23">
        <f>I20/12</f>
        <v>0</v>
      </c>
      <c r="I20" s="23"/>
      <c r="J20" s="48">
        <v>54640</v>
      </c>
    </row>
    <row r="21" spans="1:106" s="3" customFormat="1" ht="20.100000000000001" customHeight="1" x14ac:dyDescent="0.25">
      <c r="A21" s="8" t="s">
        <v>49</v>
      </c>
      <c r="B21" s="12">
        <v>42156</v>
      </c>
      <c r="C21" s="8" t="s">
        <v>50</v>
      </c>
      <c r="D21" s="10">
        <v>7735.55</v>
      </c>
      <c r="E21" s="10">
        <v>92826.559999999998</v>
      </c>
      <c r="F21" s="10">
        <f t="shared" si="0"/>
        <v>44.628153846153843</v>
      </c>
      <c r="G21" s="10">
        <f t="shared" ref="G21:G29" si="7">E21*0.04</f>
        <v>3713.0623999999998</v>
      </c>
      <c r="H21" s="10">
        <f t="shared" ref="H21:H46" si="8">I21/12</f>
        <v>8169.9683333333332</v>
      </c>
      <c r="I21" s="10">
        <v>98039.62</v>
      </c>
      <c r="J21" s="47">
        <v>100980.84</v>
      </c>
    </row>
    <row r="22" spans="1:106" s="3" customFormat="1" ht="26.25" customHeight="1" x14ac:dyDescent="0.2">
      <c r="A22" s="8" t="s">
        <v>51</v>
      </c>
      <c r="B22" s="12">
        <v>44049</v>
      </c>
      <c r="C22" s="8" t="s">
        <v>44</v>
      </c>
      <c r="D22" s="10">
        <v>4715.0600000000004</v>
      </c>
      <c r="E22" s="10">
        <v>56580.71</v>
      </c>
      <c r="F22" s="10">
        <f t="shared" si="0"/>
        <v>27.202264423076922</v>
      </c>
      <c r="G22" s="10">
        <f t="shared" si="7"/>
        <v>2263.2284</v>
      </c>
      <c r="H22" s="10">
        <f t="shared" si="8"/>
        <v>4903.661533333333</v>
      </c>
      <c r="I22" s="10">
        <f t="shared" ref="I22:I29" si="9">E22+G22</f>
        <v>58843.938399999999</v>
      </c>
      <c r="J22" s="47">
        <v>60609.240000000005</v>
      </c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</row>
    <row r="23" spans="1:106" ht="20.100000000000001" customHeight="1" x14ac:dyDescent="0.2">
      <c r="A23" s="8" t="s">
        <v>52</v>
      </c>
      <c r="B23" s="12">
        <v>43892</v>
      </c>
      <c r="C23" s="8" t="s">
        <v>53</v>
      </c>
      <c r="D23" s="10">
        <v>3030.21</v>
      </c>
      <c r="E23" s="10">
        <v>36362.550000000003</v>
      </c>
      <c r="F23" s="10">
        <f t="shared" si="0"/>
        <v>17.481995192307693</v>
      </c>
      <c r="G23" s="10">
        <f t="shared" si="7"/>
        <v>1454.5020000000002</v>
      </c>
      <c r="H23" s="10">
        <f t="shared" si="8"/>
        <v>3151.4210000000003</v>
      </c>
      <c r="I23" s="10">
        <f t="shared" si="9"/>
        <v>37817.052000000003</v>
      </c>
      <c r="J23" s="47">
        <v>38951.520000000004</v>
      </c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</row>
    <row r="24" spans="1:106" ht="20.100000000000001" customHeight="1" x14ac:dyDescent="0.2">
      <c r="A24" s="8" t="s">
        <v>54</v>
      </c>
      <c r="B24" s="12">
        <v>42744</v>
      </c>
      <c r="C24" s="24" t="s">
        <v>55</v>
      </c>
      <c r="D24" s="10">
        <v>4743.54</v>
      </c>
      <c r="E24" s="10">
        <v>56922.53</v>
      </c>
      <c r="F24" s="10">
        <f t="shared" si="0"/>
        <v>27.36660096153846</v>
      </c>
      <c r="G24" s="10">
        <f t="shared" si="7"/>
        <v>2276.9011999999998</v>
      </c>
      <c r="H24" s="10">
        <f t="shared" si="8"/>
        <v>4933.2859333333336</v>
      </c>
      <c r="I24" s="10">
        <f t="shared" si="9"/>
        <v>59199.431199999999</v>
      </c>
      <c r="J24" s="47">
        <v>60975.360000000001</v>
      </c>
    </row>
    <row r="25" spans="1:106" s="3" customFormat="1" ht="19.5" customHeight="1" x14ac:dyDescent="0.25">
      <c r="A25" s="8" t="s">
        <v>56</v>
      </c>
      <c r="B25" s="12">
        <v>42226</v>
      </c>
      <c r="C25" s="8" t="s">
        <v>57</v>
      </c>
      <c r="D25" s="10">
        <v>4304.04</v>
      </c>
      <c r="E25" s="10">
        <v>51648.45</v>
      </c>
      <c r="F25" s="10">
        <f>E25/1560</f>
        <v>33.107980769230764</v>
      </c>
      <c r="G25" s="10">
        <f t="shared" si="7"/>
        <v>2065.9380000000001</v>
      </c>
      <c r="H25" s="10">
        <f t="shared" si="8"/>
        <v>4476.1989999999996</v>
      </c>
      <c r="I25" s="10">
        <f t="shared" si="9"/>
        <v>53714.387999999999</v>
      </c>
      <c r="J25" s="47">
        <v>55325.759999999995</v>
      </c>
    </row>
    <row r="26" spans="1:106" s="3" customFormat="1" ht="20.100000000000001" customHeight="1" x14ac:dyDescent="0.25">
      <c r="A26" s="8" t="s">
        <v>58</v>
      </c>
      <c r="B26" s="12">
        <v>42979</v>
      </c>
      <c r="C26" s="8" t="s">
        <v>59</v>
      </c>
      <c r="D26" s="10">
        <v>11183.96</v>
      </c>
      <c r="E26" s="10">
        <f>+D26*12</f>
        <v>134207.51999999999</v>
      </c>
      <c r="F26" s="10">
        <f>E26/2080</f>
        <v>64.522846153846146</v>
      </c>
      <c r="G26" s="10">
        <f t="shared" si="7"/>
        <v>5368.3008</v>
      </c>
      <c r="H26" s="10">
        <f t="shared" si="8"/>
        <v>11631.318399999998</v>
      </c>
      <c r="I26" s="10">
        <f t="shared" si="9"/>
        <v>139575.82079999999</v>
      </c>
      <c r="J26" s="47">
        <v>143763.12</v>
      </c>
    </row>
    <row r="27" spans="1:106" s="3" customFormat="1" ht="21" customHeight="1" x14ac:dyDescent="0.2">
      <c r="A27" s="8" t="s">
        <v>60</v>
      </c>
      <c r="B27" s="12">
        <v>44473</v>
      </c>
      <c r="C27" s="8" t="s">
        <v>61</v>
      </c>
      <c r="D27" s="10">
        <v>4831.47</v>
      </c>
      <c r="E27" s="10">
        <v>57977.599999999999</v>
      </c>
      <c r="F27" s="10">
        <f>E27/2080</f>
        <v>27.873846153846152</v>
      </c>
      <c r="G27" s="10">
        <f t="shared" si="7"/>
        <v>2319.1039999999998</v>
      </c>
      <c r="H27" s="10">
        <f t="shared" si="8"/>
        <v>5024.7253333333329</v>
      </c>
      <c r="I27" s="10">
        <f t="shared" si="9"/>
        <v>60296.703999999998</v>
      </c>
      <c r="J27" s="47">
        <v>62105.64</v>
      </c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/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/>
      <c r="CO27" s="15"/>
      <c r="CP27" s="15"/>
      <c r="CQ27" s="15"/>
      <c r="CR27" s="15"/>
      <c r="CS27" s="15"/>
      <c r="CT27" s="15"/>
      <c r="CU27" s="15"/>
      <c r="CV27" s="15"/>
      <c r="CW27" s="15"/>
      <c r="CX27" s="15"/>
      <c r="CY27" s="15"/>
      <c r="CZ27" s="15"/>
      <c r="DA27" s="15"/>
      <c r="DB27" s="15"/>
    </row>
    <row r="28" spans="1:106" ht="20.25" customHeight="1" x14ac:dyDescent="0.2">
      <c r="A28" s="8" t="s">
        <v>62</v>
      </c>
      <c r="B28" s="12">
        <v>44049</v>
      </c>
      <c r="C28" s="8" t="s">
        <v>63</v>
      </c>
      <c r="D28" s="16">
        <v>3949.18</v>
      </c>
      <c r="E28" s="16">
        <v>47390.12</v>
      </c>
      <c r="F28" s="16">
        <f>E28/1560</f>
        <v>30.378282051282053</v>
      </c>
      <c r="G28" s="10">
        <f t="shared" si="7"/>
        <v>1895.6048000000001</v>
      </c>
      <c r="H28" s="10">
        <f t="shared" si="8"/>
        <v>4107.1437333333333</v>
      </c>
      <c r="I28" s="10">
        <f t="shared" si="9"/>
        <v>49285.724800000004</v>
      </c>
      <c r="J28" s="47">
        <v>50764.319999999992</v>
      </c>
    </row>
    <row r="29" spans="1:106" s="3" customFormat="1" ht="20.100000000000001" customHeight="1" x14ac:dyDescent="0.2">
      <c r="A29" s="8" t="s">
        <v>64</v>
      </c>
      <c r="B29" s="12">
        <v>44431</v>
      </c>
      <c r="C29" s="8" t="s">
        <v>65</v>
      </c>
      <c r="D29" s="10">
        <v>2962.85</v>
      </c>
      <c r="E29" s="10">
        <v>35554.15</v>
      </c>
      <c r="F29" s="10">
        <f>E29/2080</f>
        <v>17.093341346153846</v>
      </c>
      <c r="G29" s="10">
        <f t="shared" si="7"/>
        <v>1422.1660000000002</v>
      </c>
      <c r="H29" s="10">
        <f t="shared" si="8"/>
        <v>3081.3596666666667</v>
      </c>
      <c r="I29" s="10">
        <f t="shared" si="9"/>
        <v>36976.315999999999</v>
      </c>
      <c r="J29" s="47">
        <v>38085.600000000006</v>
      </c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/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/>
      <c r="CO29" s="15"/>
      <c r="CP29" s="15"/>
      <c r="CQ29" s="15"/>
      <c r="CR29" s="15"/>
      <c r="CS29" s="15"/>
      <c r="CT29" s="15"/>
      <c r="CU29" s="15"/>
      <c r="CV29" s="15"/>
      <c r="CW29" s="15"/>
      <c r="CX29" s="15"/>
      <c r="CY29" s="15"/>
      <c r="CZ29" s="15"/>
      <c r="DA29" s="15"/>
      <c r="DB29" s="15"/>
    </row>
    <row r="30" spans="1:106" ht="20.100000000000001" customHeight="1" x14ac:dyDescent="0.2">
      <c r="A30" s="8" t="s">
        <v>66</v>
      </c>
      <c r="B30" s="12">
        <v>45730</v>
      </c>
      <c r="C30" s="8" t="s">
        <v>48</v>
      </c>
      <c r="D30" s="16">
        <v>4553.33</v>
      </c>
      <c r="E30" s="16">
        <v>54640</v>
      </c>
      <c r="F30" s="16">
        <v>9</v>
      </c>
      <c r="G30" s="16" t="s">
        <v>11</v>
      </c>
      <c r="H30" s="16"/>
      <c r="I30" s="16" t="s">
        <v>12</v>
      </c>
      <c r="J30" s="28">
        <v>72852</v>
      </c>
    </row>
    <row r="31" spans="1:106" s="2" customFormat="1" ht="18.75" customHeight="1" x14ac:dyDescent="0.25">
      <c r="A31" s="8" t="s">
        <v>67</v>
      </c>
      <c r="B31" s="12">
        <v>45509</v>
      </c>
      <c r="C31" s="8" t="s">
        <v>68</v>
      </c>
      <c r="D31" s="17">
        <v>7291.67</v>
      </c>
      <c r="E31" s="17">
        <v>85700</v>
      </c>
      <c r="F31" s="21">
        <f>E31/2080</f>
        <v>41.20192307692308</v>
      </c>
      <c r="G31" s="21"/>
      <c r="H31" s="21">
        <f t="shared" si="8"/>
        <v>7291.666666666667</v>
      </c>
      <c r="I31" s="21">
        <v>87500</v>
      </c>
      <c r="J31" s="47">
        <v>87500.040000000008</v>
      </c>
    </row>
    <row r="32" spans="1:106" s="3" customFormat="1" ht="21.75" customHeight="1" x14ac:dyDescent="0.25">
      <c r="A32" s="8" t="s">
        <v>69</v>
      </c>
      <c r="B32" s="12">
        <v>42443</v>
      </c>
      <c r="C32" s="8" t="s">
        <v>70</v>
      </c>
      <c r="D32" s="10">
        <v>4446.7299999999996</v>
      </c>
      <c r="E32" s="10">
        <v>53360.800000000003</v>
      </c>
      <c r="F32" s="10">
        <f>E32/1560</f>
        <v>34.205641025641029</v>
      </c>
      <c r="G32" s="10">
        <f t="shared" ref="G32:G40" si="10">E32*0.04</f>
        <v>2134.4320000000002</v>
      </c>
      <c r="H32" s="10">
        <f t="shared" si="8"/>
        <v>4624.6026666666667</v>
      </c>
      <c r="I32" s="10">
        <f>E32+G32</f>
        <v>55495.232000000004</v>
      </c>
      <c r="J32" s="47">
        <v>57160.08</v>
      </c>
    </row>
    <row r="33" spans="1:106" ht="20.100000000000001" customHeight="1" x14ac:dyDescent="0.2">
      <c r="A33" s="8" t="s">
        <v>71</v>
      </c>
      <c r="B33" s="12">
        <v>45712</v>
      </c>
      <c r="C33" s="8" t="s">
        <v>72</v>
      </c>
      <c r="D33" s="16"/>
      <c r="E33" s="16"/>
      <c r="F33" s="16"/>
      <c r="G33" s="16"/>
      <c r="H33" s="16"/>
      <c r="I33" s="16"/>
      <c r="J33" s="28">
        <v>40000</v>
      </c>
    </row>
    <row r="34" spans="1:106" s="3" customFormat="1" ht="21" customHeight="1" x14ac:dyDescent="0.2">
      <c r="A34" s="8" t="s">
        <v>73</v>
      </c>
      <c r="B34" s="12">
        <v>40035</v>
      </c>
      <c r="C34" s="8" t="s">
        <v>74</v>
      </c>
      <c r="D34" s="10">
        <v>6453.66</v>
      </c>
      <c r="E34" s="10">
        <v>77443.88</v>
      </c>
      <c r="F34" s="10">
        <f>E34/2080</f>
        <v>37.232634615384619</v>
      </c>
      <c r="G34" s="10">
        <f t="shared" si="10"/>
        <v>3097.7552000000001</v>
      </c>
      <c r="H34" s="10">
        <f t="shared" si="8"/>
        <v>6711.8029333333334</v>
      </c>
      <c r="I34" s="10">
        <f>E34+G34</f>
        <v>80541.635200000004</v>
      </c>
      <c r="J34" s="47">
        <v>82957.919999999998</v>
      </c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/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/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/>
      <c r="CO34" s="15"/>
      <c r="CP34" s="15"/>
      <c r="CQ34" s="15"/>
      <c r="CR34" s="15"/>
      <c r="CS34" s="15"/>
      <c r="CT34" s="15"/>
      <c r="CU34" s="15"/>
      <c r="CV34" s="15"/>
      <c r="CW34" s="15"/>
      <c r="CX34" s="15"/>
      <c r="CY34" s="15"/>
      <c r="CZ34" s="15"/>
      <c r="DA34" s="15"/>
      <c r="DB34" s="15"/>
    </row>
    <row r="35" spans="1:106" s="2" customFormat="1" ht="23.25" customHeight="1" x14ac:dyDescent="0.25">
      <c r="A35" s="8" t="s">
        <v>75</v>
      </c>
      <c r="B35" s="12">
        <v>36024</v>
      </c>
      <c r="C35" s="8" t="s">
        <v>76</v>
      </c>
      <c r="D35" s="16">
        <v>6981.4</v>
      </c>
      <c r="E35" s="16">
        <f>+D35*12</f>
        <v>83776.799999999988</v>
      </c>
      <c r="F35" s="16">
        <f>E35/2080</f>
        <v>40.277307692307687</v>
      </c>
      <c r="G35" s="16">
        <f t="shared" si="10"/>
        <v>3351.0719999999997</v>
      </c>
      <c r="H35" s="16">
        <f t="shared" si="8"/>
        <v>7260.655999999999</v>
      </c>
      <c r="I35" s="16">
        <f>E35+G35</f>
        <v>87127.871999999988</v>
      </c>
      <c r="J35" s="47">
        <v>89741.759999999995</v>
      </c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</row>
    <row r="36" spans="1:106" s="3" customFormat="1" ht="17.25" customHeight="1" x14ac:dyDescent="0.2">
      <c r="A36" s="8" t="s">
        <v>77</v>
      </c>
      <c r="B36" s="12">
        <v>44929</v>
      </c>
      <c r="C36" s="8" t="s">
        <v>78</v>
      </c>
      <c r="D36" s="10">
        <f>E36/12</f>
        <v>5916.666666666667</v>
      </c>
      <c r="E36" s="10">
        <v>71000</v>
      </c>
      <c r="F36" s="10">
        <f>E36/2080</f>
        <v>34.134615384615387</v>
      </c>
      <c r="G36" s="10">
        <f t="shared" si="10"/>
        <v>2840</v>
      </c>
      <c r="H36" s="10">
        <f t="shared" si="8"/>
        <v>6153.333333333333</v>
      </c>
      <c r="I36" s="10">
        <f>E36+G36</f>
        <v>73840</v>
      </c>
      <c r="J36" s="47">
        <v>76055.16</v>
      </c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</row>
    <row r="37" spans="1:106" ht="16.5" customHeight="1" x14ac:dyDescent="0.2">
      <c r="A37" s="8" t="s">
        <v>79</v>
      </c>
      <c r="B37" s="12">
        <v>43913</v>
      </c>
      <c r="C37" s="8" t="s">
        <v>80</v>
      </c>
      <c r="D37" s="16">
        <v>5500</v>
      </c>
      <c r="E37" s="10">
        <f>+D37*12</f>
        <v>66000</v>
      </c>
      <c r="F37" s="10">
        <f>E37/2080</f>
        <v>31.73076923076923</v>
      </c>
      <c r="G37" s="10">
        <f t="shared" si="10"/>
        <v>2640</v>
      </c>
      <c r="H37" s="10">
        <f t="shared" si="8"/>
        <v>6578</v>
      </c>
      <c r="I37" s="10">
        <v>78936</v>
      </c>
      <c r="J37" s="47">
        <v>81304.08</v>
      </c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</row>
    <row r="38" spans="1:106" s="3" customFormat="1" ht="20.100000000000001" customHeight="1" x14ac:dyDescent="0.2">
      <c r="A38" s="8" t="s">
        <v>81</v>
      </c>
      <c r="B38" s="12">
        <v>44991</v>
      </c>
      <c r="C38" s="8" t="s">
        <v>82</v>
      </c>
      <c r="D38" s="10">
        <v>4041.66</v>
      </c>
      <c r="E38" s="10">
        <v>48500</v>
      </c>
      <c r="F38" s="26">
        <f>E38/1560</f>
        <v>31.089743589743591</v>
      </c>
      <c r="G38" s="10">
        <f t="shared" si="10"/>
        <v>1940</v>
      </c>
      <c r="H38" s="10">
        <f t="shared" si="8"/>
        <v>4203.333333333333</v>
      </c>
      <c r="I38" s="10">
        <f>E38+G38</f>
        <v>50440</v>
      </c>
      <c r="J38" s="47">
        <v>51953.16</v>
      </c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</row>
    <row r="39" spans="1:106" s="3" customFormat="1" ht="18" customHeight="1" x14ac:dyDescent="0.25">
      <c r="A39" s="8" t="s">
        <v>83</v>
      </c>
      <c r="B39" s="12">
        <v>43831</v>
      </c>
      <c r="C39" s="8" t="s">
        <v>84</v>
      </c>
      <c r="D39" s="10">
        <v>4754.58</v>
      </c>
      <c r="E39" s="10">
        <v>57055.02</v>
      </c>
      <c r="F39" s="10">
        <f t="shared" ref="F39:F44" si="11">E39/2080</f>
        <v>27.430298076923076</v>
      </c>
      <c r="G39" s="10">
        <f t="shared" si="10"/>
        <v>2282.2008000000001</v>
      </c>
      <c r="H39" s="10">
        <f t="shared" si="8"/>
        <v>4944.7683999999999</v>
      </c>
      <c r="I39" s="10">
        <f>E39+G39</f>
        <v>59337.220799999996</v>
      </c>
      <c r="J39" s="47">
        <v>61117.319999999992</v>
      </c>
    </row>
    <row r="40" spans="1:106" s="3" customFormat="1" ht="20.100000000000001" customHeight="1" x14ac:dyDescent="0.25">
      <c r="A40" s="8" t="s">
        <v>85</v>
      </c>
      <c r="B40" s="12">
        <v>43935</v>
      </c>
      <c r="C40" s="8" t="s">
        <v>86</v>
      </c>
      <c r="D40" s="10">
        <v>3978.28</v>
      </c>
      <c r="E40" s="10">
        <v>47739.38</v>
      </c>
      <c r="F40" s="10">
        <f t="shared" si="11"/>
        <v>22.951625</v>
      </c>
      <c r="G40" s="10">
        <f t="shared" si="10"/>
        <v>1909.5752</v>
      </c>
      <c r="H40" s="10">
        <f t="shared" si="8"/>
        <v>4137.4129333333331</v>
      </c>
      <c r="I40" s="10">
        <f>E40+G40</f>
        <v>49648.955199999997</v>
      </c>
      <c r="J40" s="47">
        <v>51138.479999999996</v>
      </c>
    </row>
    <row r="41" spans="1:106" s="2" customFormat="1" ht="17.25" customHeight="1" x14ac:dyDescent="0.25">
      <c r="A41" s="8" t="s">
        <v>87</v>
      </c>
      <c r="B41" s="12">
        <v>45257</v>
      </c>
      <c r="C41" s="8" t="s">
        <v>88</v>
      </c>
      <c r="D41" s="17">
        <v>4875</v>
      </c>
      <c r="E41" s="17">
        <v>58500</v>
      </c>
      <c r="F41" s="21">
        <f t="shared" si="11"/>
        <v>28.125</v>
      </c>
      <c r="G41" s="21"/>
      <c r="H41" s="21">
        <f t="shared" si="8"/>
        <v>5362.5</v>
      </c>
      <c r="I41" s="21">
        <v>64350</v>
      </c>
      <c r="J41" s="47">
        <v>66280.56</v>
      </c>
    </row>
    <row r="42" spans="1:106" s="3" customFormat="1" ht="18.75" customHeight="1" x14ac:dyDescent="0.25">
      <c r="A42" s="8" t="s">
        <v>89</v>
      </c>
      <c r="B42" s="12">
        <v>39904</v>
      </c>
      <c r="C42" s="8" t="s">
        <v>90</v>
      </c>
      <c r="D42" s="10">
        <v>6344.18</v>
      </c>
      <c r="E42" s="10">
        <v>76130.17</v>
      </c>
      <c r="F42" s="10">
        <f t="shared" si="11"/>
        <v>36.601043269230772</v>
      </c>
      <c r="G42" s="10">
        <f>E42*0.04</f>
        <v>3045.2067999999999</v>
      </c>
      <c r="H42" s="10">
        <f t="shared" si="8"/>
        <v>6597.9480666666668</v>
      </c>
      <c r="I42" s="10">
        <f>E42+G42</f>
        <v>79175.376799999998</v>
      </c>
      <c r="J42" s="47">
        <v>81550.680000000008</v>
      </c>
    </row>
    <row r="43" spans="1:106" ht="20.100000000000001" customHeight="1" x14ac:dyDescent="0.2">
      <c r="A43" s="8" t="s">
        <v>91</v>
      </c>
      <c r="B43" s="12">
        <v>40546</v>
      </c>
      <c r="C43" s="8" t="s">
        <v>92</v>
      </c>
      <c r="D43" s="16">
        <v>4858.46</v>
      </c>
      <c r="E43" s="16">
        <v>58301.46</v>
      </c>
      <c r="F43" s="10">
        <f t="shared" si="11"/>
        <v>28.029548076923078</v>
      </c>
      <c r="G43" s="10">
        <v>0</v>
      </c>
      <c r="H43" s="10">
        <f t="shared" si="8"/>
        <v>4858.4549999999999</v>
      </c>
      <c r="I43" s="10">
        <f>E43+G43</f>
        <v>58301.46</v>
      </c>
      <c r="J43" s="47">
        <v>60050.520000000004</v>
      </c>
    </row>
    <row r="44" spans="1:106" s="3" customFormat="1" ht="20.100000000000001" customHeight="1" x14ac:dyDescent="0.2">
      <c r="A44" s="8" t="s">
        <v>93</v>
      </c>
      <c r="B44" s="12">
        <v>44384</v>
      </c>
      <c r="C44" s="20" t="s">
        <v>94</v>
      </c>
      <c r="D44" s="10">
        <v>3536.26</v>
      </c>
      <c r="E44" s="10">
        <v>42435.17</v>
      </c>
      <c r="F44" s="10">
        <f t="shared" si="11"/>
        <v>20.401524038461538</v>
      </c>
      <c r="G44" s="10">
        <f>E44*0.04</f>
        <v>1697.4068</v>
      </c>
      <c r="H44" s="10">
        <f t="shared" si="8"/>
        <v>3677.7147333333328</v>
      </c>
      <c r="I44" s="10">
        <f>E44+G44</f>
        <v>44132.576799999995</v>
      </c>
      <c r="J44" s="47">
        <v>45456.600000000006</v>
      </c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/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/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/>
      <c r="CO44" s="15"/>
      <c r="CP44" s="15"/>
      <c r="CQ44" s="15"/>
      <c r="CR44" s="15"/>
      <c r="CS44" s="15"/>
      <c r="CT44" s="15"/>
      <c r="CU44" s="15"/>
      <c r="CV44" s="15"/>
      <c r="CW44" s="15"/>
      <c r="CX44" s="15"/>
      <c r="CY44" s="15"/>
      <c r="CZ44" s="15"/>
      <c r="DA44" s="15"/>
      <c r="DB44" s="15"/>
    </row>
    <row r="45" spans="1:106" ht="21" customHeight="1" x14ac:dyDescent="0.2">
      <c r="A45" s="8" t="s">
        <v>95</v>
      </c>
      <c r="B45" s="12">
        <v>39084</v>
      </c>
      <c r="C45" s="8" t="s">
        <v>96</v>
      </c>
      <c r="D45" s="10">
        <v>4730.6400000000003</v>
      </c>
      <c r="E45" s="10">
        <v>56767.7</v>
      </c>
      <c r="F45" s="10">
        <f>E45/1560</f>
        <v>36.389551282051279</v>
      </c>
      <c r="G45" s="10">
        <f>E45*0.04</f>
        <v>2270.7080000000001</v>
      </c>
      <c r="H45" s="10">
        <f t="shared" si="8"/>
        <v>4919.8673333333327</v>
      </c>
      <c r="I45" s="10">
        <f>E45+G45</f>
        <v>59038.407999999996</v>
      </c>
      <c r="J45" s="47">
        <v>60809.520000000004</v>
      </c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  <c r="CB45" s="3"/>
      <c r="CC45" s="3"/>
      <c r="CD45" s="3"/>
      <c r="CE45" s="3"/>
      <c r="CF45" s="3"/>
      <c r="CG45" s="3"/>
      <c r="CH45" s="3"/>
      <c r="CI45" s="3"/>
      <c r="CJ45" s="3"/>
      <c r="CK45" s="3"/>
      <c r="CL45" s="3"/>
      <c r="CM45" s="3"/>
      <c r="CN45" s="3"/>
      <c r="CO45" s="3"/>
      <c r="CP45" s="3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</row>
    <row r="46" spans="1:106" ht="20.100000000000001" customHeight="1" x14ac:dyDescent="0.2">
      <c r="A46" s="8" t="s">
        <v>97</v>
      </c>
      <c r="B46" s="12">
        <v>36384</v>
      </c>
      <c r="C46" s="8" t="s">
        <v>98</v>
      </c>
      <c r="D46" s="10">
        <v>7266.88</v>
      </c>
      <c r="E46" s="10">
        <v>87202.53</v>
      </c>
      <c r="F46" s="10">
        <f>E46/2080</f>
        <v>41.924293269230766</v>
      </c>
      <c r="G46" s="10">
        <f>E46*0.04</f>
        <v>3488.1012000000001</v>
      </c>
      <c r="H46" s="10">
        <f t="shared" si="8"/>
        <v>7557.5526</v>
      </c>
      <c r="I46" s="10">
        <f>E46+G46</f>
        <v>90690.631200000003</v>
      </c>
      <c r="J46" s="47">
        <v>93411.36</v>
      </c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  <c r="CB46" s="3"/>
      <c r="CC46" s="3"/>
      <c r="CD46" s="3"/>
      <c r="CE46" s="3"/>
      <c r="CF46" s="3"/>
      <c r="CG46" s="3"/>
      <c r="CH46" s="3"/>
      <c r="CI46" s="3"/>
      <c r="CJ46" s="3"/>
      <c r="CK46" s="3"/>
      <c r="CL46" s="3"/>
      <c r="CM46" s="3"/>
      <c r="CN46" s="3"/>
      <c r="CO46" s="3"/>
      <c r="CP46" s="3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</row>
    <row r="47" spans="1:106" s="3" customFormat="1" ht="20.100000000000001" customHeight="1" x14ac:dyDescent="0.25">
      <c r="A47" s="8" t="s">
        <v>99</v>
      </c>
      <c r="B47" s="12">
        <v>45384</v>
      </c>
      <c r="C47" s="8" t="s">
        <v>100</v>
      </c>
      <c r="D47" s="11">
        <v>4535.17</v>
      </c>
      <c r="E47" s="11">
        <v>54422</v>
      </c>
      <c r="F47" s="22">
        <f>E47/2080</f>
        <v>26.164423076923075</v>
      </c>
      <c r="G47" s="22"/>
      <c r="H47" s="11">
        <v>4535.17</v>
      </c>
      <c r="I47" s="11">
        <v>54422</v>
      </c>
      <c r="J47" s="47">
        <v>56054.64</v>
      </c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</row>
    <row r="48" spans="1:106" s="2" customFormat="1" ht="20.100000000000001" customHeight="1" x14ac:dyDescent="0.25">
      <c r="A48" s="8" t="s">
        <v>101</v>
      </c>
      <c r="B48" s="12">
        <v>45467</v>
      </c>
      <c r="C48" s="8" t="s">
        <v>102</v>
      </c>
      <c r="D48" s="17"/>
      <c r="E48" s="17">
        <f>+D48*12</f>
        <v>0</v>
      </c>
      <c r="F48" s="21">
        <v>16</v>
      </c>
      <c r="G48" s="21"/>
      <c r="H48" s="21">
        <f>I48/12</f>
        <v>2773.3333333333335</v>
      </c>
      <c r="I48" s="21">
        <v>33280</v>
      </c>
      <c r="J48" s="47">
        <v>34278.36</v>
      </c>
    </row>
    <row r="49" spans="1:106" s="3" customFormat="1" ht="16.5" customHeight="1" x14ac:dyDescent="0.25">
      <c r="A49" s="8" t="s">
        <v>103</v>
      </c>
      <c r="B49" s="12">
        <v>43685</v>
      </c>
      <c r="C49" s="27" t="s">
        <v>104</v>
      </c>
      <c r="D49" s="10">
        <v>4458.83</v>
      </c>
      <c r="E49" s="10">
        <v>53500</v>
      </c>
      <c r="F49" s="10">
        <f>E49/1560</f>
        <v>34.294871794871796</v>
      </c>
      <c r="G49" s="10">
        <f>E49*0.04</f>
        <v>2140</v>
      </c>
      <c r="H49" s="10">
        <f>I49/12</f>
        <v>4636.666666666667</v>
      </c>
      <c r="I49" s="10">
        <f>E49+G49</f>
        <v>55640</v>
      </c>
      <c r="J49" s="47">
        <v>57309.240000000005</v>
      </c>
    </row>
    <row r="50" spans="1:106" ht="20.100000000000001" customHeight="1" x14ac:dyDescent="0.2">
      <c r="A50" s="8" t="s">
        <v>105</v>
      </c>
      <c r="B50" s="12">
        <v>45384</v>
      </c>
      <c r="C50" s="8" t="s">
        <v>106</v>
      </c>
      <c r="D50" s="11">
        <v>3792.53</v>
      </c>
      <c r="E50" s="11">
        <v>45510.38</v>
      </c>
      <c r="F50" s="22">
        <f>E50/2080</f>
        <v>21.879990384615382</v>
      </c>
      <c r="G50" s="22"/>
      <c r="H50" s="22">
        <v>3792.53</v>
      </c>
      <c r="I50" s="22">
        <v>45510.38</v>
      </c>
      <c r="J50" s="47">
        <v>46875.72</v>
      </c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</row>
    <row r="51" spans="1:106" s="3" customFormat="1" ht="17.25" customHeight="1" x14ac:dyDescent="0.25">
      <c r="A51" s="8" t="s">
        <v>107</v>
      </c>
      <c r="B51" s="12">
        <v>39300</v>
      </c>
      <c r="C51" s="8" t="s">
        <v>108</v>
      </c>
      <c r="D51" s="10">
        <v>4446.3100000000004</v>
      </c>
      <c r="E51" s="10">
        <v>53355.68</v>
      </c>
      <c r="F51" s="10">
        <f>E51/1560</f>
        <v>34.202358974358972</v>
      </c>
      <c r="G51" s="10">
        <f>E51*0.04</f>
        <v>2134.2272000000003</v>
      </c>
      <c r="H51" s="10">
        <f t="shared" ref="H51:H58" si="12">I51/12</f>
        <v>4624.1589333333332</v>
      </c>
      <c r="I51" s="10">
        <f>E51+G51</f>
        <v>55489.907200000001</v>
      </c>
      <c r="J51" s="47">
        <v>57154.559999999998</v>
      </c>
    </row>
    <row r="52" spans="1:106" s="2" customFormat="1" ht="20.100000000000001" customHeight="1" x14ac:dyDescent="0.2">
      <c r="A52" s="8" t="s">
        <v>109</v>
      </c>
      <c r="B52" s="12">
        <v>44306</v>
      </c>
      <c r="C52" s="8" t="s">
        <v>110</v>
      </c>
      <c r="D52" s="10">
        <v>4641.33</v>
      </c>
      <c r="E52" s="10">
        <v>55695.94</v>
      </c>
      <c r="F52" s="10">
        <f t="shared" ref="F52:F57" si="13">E52/2080</f>
        <v>26.776894230769233</v>
      </c>
      <c r="G52" s="10">
        <f>E52*0.04</f>
        <v>2227.8376000000003</v>
      </c>
      <c r="H52" s="10">
        <f t="shared" si="12"/>
        <v>4826.9814666666671</v>
      </c>
      <c r="I52" s="10">
        <f>E52+G52</f>
        <v>57923.777600000001</v>
      </c>
      <c r="J52" s="47">
        <v>59661.479999999996</v>
      </c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/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/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/>
      <c r="CO52" s="15"/>
      <c r="CP52" s="15"/>
      <c r="CQ52" s="15"/>
      <c r="CR52" s="15"/>
      <c r="CS52" s="15"/>
      <c r="CT52" s="15"/>
      <c r="CU52" s="15"/>
      <c r="CV52" s="15"/>
      <c r="CW52" s="15"/>
      <c r="CX52" s="15"/>
      <c r="CY52" s="15"/>
      <c r="CZ52" s="15"/>
      <c r="DA52" s="15"/>
      <c r="DB52" s="15"/>
    </row>
    <row r="53" spans="1:106" s="19" customFormat="1" ht="20.100000000000001" customHeight="1" x14ac:dyDescent="0.25">
      <c r="A53" s="8" t="s">
        <v>111</v>
      </c>
      <c r="B53" s="12">
        <v>42597</v>
      </c>
      <c r="C53" s="8" t="s">
        <v>112</v>
      </c>
      <c r="D53" s="16">
        <v>18719.25</v>
      </c>
      <c r="E53" s="16">
        <v>224631</v>
      </c>
      <c r="F53" s="16">
        <f t="shared" si="13"/>
        <v>107.99567307692308</v>
      </c>
      <c r="G53" s="10"/>
      <c r="H53" s="10">
        <f t="shared" si="12"/>
        <v>19521.2</v>
      </c>
      <c r="I53" s="10">
        <v>234254.4</v>
      </c>
      <c r="J53" s="47">
        <v>248090.03999999998</v>
      </c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O53" s="3"/>
      <c r="CP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</row>
    <row r="54" spans="1:106" s="3" customFormat="1" ht="20.100000000000001" customHeight="1" x14ac:dyDescent="0.2">
      <c r="A54" s="8" t="s">
        <v>113</v>
      </c>
      <c r="B54" s="12">
        <v>44753</v>
      </c>
      <c r="C54" s="8" t="s">
        <v>114</v>
      </c>
      <c r="D54" s="10">
        <v>5500</v>
      </c>
      <c r="E54" s="10">
        <f>+D54*12</f>
        <v>66000</v>
      </c>
      <c r="F54" s="10">
        <f t="shared" si="13"/>
        <v>31.73076923076923</v>
      </c>
      <c r="G54" s="10">
        <f>E54*0.04</f>
        <v>2640</v>
      </c>
      <c r="H54" s="10">
        <f t="shared" si="12"/>
        <v>5720</v>
      </c>
      <c r="I54" s="10">
        <f>E54+G54</f>
        <v>68640</v>
      </c>
      <c r="J54" s="47">
        <v>70699.200000000012</v>
      </c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/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/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/>
      <c r="CO54" s="15"/>
      <c r="CP54" s="15"/>
      <c r="CQ54" s="15"/>
      <c r="CR54" s="15"/>
      <c r="CS54" s="15"/>
      <c r="CT54" s="15"/>
      <c r="CU54" s="15"/>
      <c r="CV54" s="15"/>
      <c r="CW54" s="15"/>
      <c r="CX54" s="15"/>
      <c r="CY54" s="15"/>
      <c r="CZ54" s="15"/>
      <c r="DA54" s="15"/>
      <c r="DB54" s="15"/>
    </row>
    <row r="55" spans="1:106" s="3" customFormat="1" ht="22.5" customHeight="1" x14ac:dyDescent="0.25">
      <c r="A55" s="8" t="s">
        <v>115</v>
      </c>
      <c r="B55" s="12">
        <v>42600</v>
      </c>
      <c r="C55" s="8" t="s">
        <v>116</v>
      </c>
      <c r="D55" s="10">
        <v>4985.09</v>
      </c>
      <c r="E55" s="10">
        <v>59821.09</v>
      </c>
      <c r="F55" s="10">
        <f t="shared" si="13"/>
        <v>28.760139423076922</v>
      </c>
      <c r="G55" s="10">
        <f>E55*0.04</f>
        <v>2392.8435999999997</v>
      </c>
      <c r="H55" s="10">
        <f t="shared" si="12"/>
        <v>5184.4944666666661</v>
      </c>
      <c r="I55" s="10">
        <f>E55+G55</f>
        <v>62213.933599999997</v>
      </c>
      <c r="J55" s="47">
        <v>64080.36</v>
      </c>
    </row>
    <row r="56" spans="1:106" s="2" customFormat="1" ht="19.5" customHeight="1" x14ac:dyDescent="0.25">
      <c r="A56" s="8" t="s">
        <v>117</v>
      </c>
      <c r="B56" s="12">
        <v>45635</v>
      </c>
      <c r="C56" s="8" t="s">
        <v>118</v>
      </c>
      <c r="D56" s="17"/>
      <c r="E56" s="17">
        <f>+D56*12</f>
        <v>0</v>
      </c>
      <c r="F56" s="21">
        <f>E56/2080</f>
        <v>0</v>
      </c>
      <c r="G56" s="21"/>
      <c r="H56" s="21">
        <f>I56/12</f>
        <v>0</v>
      </c>
      <c r="I56" s="21"/>
      <c r="J56" s="48">
        <v>40000</v>
      </c>
    </row>
    <row r="57" spans="1:106" ht="18.75" customHeight="1" x14ac:dyDescent="0.2">
      <c r="A57" s="8" t="s">
        <v>119</v>
      </c>
      <c r="B57" s="12">
        <v>42394</v>
      </c>
      <c r="C57" s="8" t="s">
        <v>120</v>
      </c>
      <c r="D57" s="16">
        <v>5928.98</v>
      </c>
      <c r="E57" s="10">
        <v>71147.73</v>
      </c>
      <c r="F57" s="10">
        <f t="shared" si="13"/>
        <v>34.205639423076924</v>
      </c>
      <c r="G57" s="10">
        <f>E57*0.04</f>
        <v>2845.9092000000001</v>
      </c>
      <c r="H57" s="10">
        <f t="shared" si="12"/>
        <v>6166.1365999999989</v>
      </c>
      <c r="I57" s="10">
        <f>E57+G57</f>
        <v>73993.639199999991</v>
      </c>
      <c r="J57" s="47">
        <v>76213.440000000002</v>
      </c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O57" s="3"/>
      <c r="CP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</row>
    <row r="58" spans="1:106" s="3" customFormat="1" ht="21" customHeight="1" x14ac:dyDescent="0.25">
      <c r="A58" s="8" t="s">
        <v>121</v>
      </c>
      <c r="B58" s="12">
        <v>42800</v>
      </c>
      <c r="C58" s="8" t="s">
        <v>122</v>
      </c>
      <c r="D58" s="10">
        <v>3904.66</v>
      </c>
      <c r="E58" s="10">
        <v>46855.96</v>
      </c>
      <c r="F58" s="10">
        <f>E58/1560</f>
        <v>30.035871794871795</v>
      </c>
      <c r="G58" s="10">
        <f>E58*0.04</f>
        <v>1874.2384</v>
      </c>
      <c r="H58" s="10">
        <f t="shared" si="12"/>
        <v>4060.8498666666669</v>
      </c>
      <c r="I58" s="10">
        <f>E58+G58</f>
        <v>48730.198400000001</v>
      </c>
      <c r="J58" s="47">
        <v>50192.160000000003</v>
      </c>
    </row>
    <row r="59" spans="1:106" ht="21.75" customHeight="1" x14ac:dyDescent="0.2">
      <c r="A59" s="14" t="s">
        <v>123</v>
      </c>
      <c r="B59" s="12">
        <v>45293</v>
      </c>
      <c r="C59" s="8" t="s">
        <v>124</v>
      </c>
      <c r="D59" s="17">
        <v>4952.62</v>
      </c>
      <c r="E59" s="11">
        <f>+D59*12</f>
        <v>59431.44</v>
      </c>
      <c r="F59" s="22">
        <f>E59/2080</f>
        <v>28.572807692307695</v>
      </c>
      <c r="G59" s="22"/>
      <c r="H59" s="11">
        <v>4952.62</v>
      </c>
      <c r="I59" s="11">
        <f>+H59*12</f>
        <v>59431.44</v>
      </c>
      <c r="J59" s="47">
        <v>61214.399999999994</v>
      </c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</row>
    <row r="60" spans="1:106" s="3" customFormat="1" ht="23.25" customHeight="1" x14ac:dyDescent="0.25">
      <c r="A60" s="14" t="s">
        <v>125</v>
      </c>
      <c r="B60" s="12">
        <v>44438</v>
      </c>
      <c r="C60" s="14" t="s">
        <v>126</v>
      </c>
      <c r="D60" s="10">
        <v>3783.08</v>
      </c>
      <c r="E60" s="10">
        <v>45397</v>
      </c>
      <c r="F60" s="10">
        <f>E60/1560</f>
        <v>29.100641025641025</v>
      </c>
      <c r="G60" s="10">
        <f t="shared" ref="G60:G65" si="14">E60*0.04</f>
        <v>1815.88</v>
      </c>
      <c r="H60" s="10">
        <f t="shared" ref="H60:H70" si="15">I60/12</f>
        <v>3934.4166666666665</v>
      </c>
      <c r="I60" s="10">
        <v>47213</v>
      </c>
      <c r="J60" s="47">
        <v>48629.399999999994</v>
      </c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</row>
    <row r="61" spans="1:106" ht="20.100000000000001" customHeight="1" x14ac:dyDescent="0.2">
      <c r="A61" s="8" t="s">
        <v>127</v>
      </c>
      <c r="B61" s="12">
        <v>41491</v>
      </c>
      <c r="C61" s="8" t="s">
        <v>128</v>
      </c>
      <c r="D61" s="10">
        <v>4020.87</v>
      </c>
      <c r="E61" s="10">
        <v>48250.39</v>
      </c>
      <c r="F61" s="10">
        <f t="shared" ref="F61:F69" si="16">E61/2080</f>
        <v>23.197302884615386</v>
      </c>
      <c r="G61" s="10">
        <f t="shared" si="14"/>
        <v>1930.0155999999999</v>
      </c>
      <c r="H61" s="10">
        <f t="shared" si="15"/>
        <v>4181.7004666666662</v>
      </c>
      <c r="I61" s="10">
        <f>E61+G61</f>
        <v>50180.405599999998</v>
      </c>
      <c r="J61" s="47">
        <v>51685.799999999996</v>
      </c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3"/>
      <c r="CW61" s="3"/>
      <c r="CX61" s="3"/>
      <c r="CY61" s="3"/>
      <c r="CZ61" s="3"/>
      <c r="DA61" s="3"/>
      <c r="DB61" s="3"/>
    </row>
    <row r="62" spans="1:106" s="8" customFormat="1" ht="17.25" customHeight="1" x14ac:dyDescent="0.25">
      <c r="A62" s="8" t="s">
        <v>129</v>
      </c>
      <c r="B62" s="12">
        <v>36018</v>
      </c>
      <c r="C62" s="8" t="s">
        <v>130</v>
      </c>
      <c r="D62" s="10">
        <v>6981.4</v>
      </c>
      <c r="E62" s="10">
        <f>+D62*12</f>
        <v>83776.799999999988</v>
      </c>
      <c r="F62" s="10">
        <f t="shared" si="16"/>
        <v>40.277307692307687</v>
      </c>
      <c r="G62" s="10">
        <f t="shared" si="14"/>
        <v>3351.0719999999997</v>
      </c>
      <c r="H62" s="10">
        <f t="shared" si="15"/>
        <v>7260.655999999999</v>
      </c>
      <c r="I62" s="10">
        <f>E62+G62</f>
        <v>87127.871999999988</v>
      </c>
      <c r="J62" s="47">
        <v>89741.759999999995</v>
      </c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3"/>
      <c r="CW62" s="3"/>
      <c r="CX62" s="3"/>
      <c r="CY62" s="3"/>
      <c r="CZ62" s="3"/>
      <c r="DA62" s="3"/>
      <c r="DB62" s="3"/>
    </row>
    <row r="63" spans="1:106" s="3" customFormat="1" ht="20.100000000000001" customHeight="1" x14ac:dyDescent="0.2">
      <c r="A63" s="8" t="s">
        <v>131</v>
      </c>
      <c r="B63" s="12">
        <v>44867</v>
      </c>
      <c r="C63" s="8" t="s">
        <v>132</v>
      </c>
      <c r="D63" s="10">
        <v>4666.67</v>
      </c>
      <c r="E63" s="10">
        <f>+D63*12</f>
        <v>56000.04</v>
      </c>
      <c r="F63" s="10">
        <f t="shared" si="16"/>
        <v>26.923096153846153</v>
      </c>
      <c r="G63" s="10">
        <f t="shared" si="14"/>
        <v>2240.0016000000001</v>
      </c>
      <c r="H63" s="10">
        <f t="shared" si="15"/>
        <v>4853.3368</v>
      </c>
      <c r="I63" s="10">
        <f>E63+G63</f>
        <v>58240.041600000004</v>
      </c>
      <c r="J63" s="47">
        <v>59987.28</v>
      </c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</row>
    <row r="64" spans="1:106" s="3" customFormat="1" ht="20.100000000000001" customHeight="1" x14ac:dyDescent="0.25">
      <c r="A64" s="8" t="s">
        <v>133</v>
      </c>
      <c r="B64" s="12">
        <v>40770</v>
      </c>
      <c r="C64" s="8" t="s">
        <v>134</v>
      </c>
      <c r="D64" s="10">
        <v>4110.4399999999996</v>
      </c>
      <c r="E64" s="10">
        <v>49325.31</v>
      </c>
      <c r="F64" s="10">
        <f t="shared" si="16"/>
        <v>23.714091346153847</v>
      </c>
      <c r="G64" s="10">
        <f t="shared" si="14"/>
        <v>1973.0123999999998</v>
      </c>
      <c r="H64" s="10">
        <f t="shared" si="15"/>
        <v>4274.8602000000001</v>
      </c>
      <c r="I64" s="10">
        <f>E64+G64</f>
        <v>51298.322399999997</v>
      </c>
      <c r="J64" s="47">
        <v>52837.319999999992</v>
      </c>
    </row>
    <row r="65" spans="1:106" s="3" customFormat="1" ht="20.100000000000001" customHeight="1" x14ac:dyDescent="0.2">
      <c r="A65" s="8" t="s">
        <v>135</v>
      </c>
      <c r="B65" s="12">
        <v>44564</v>
      </c>
      <c r="C65" s="25" t="s">
        <v>136</v>
      </c>
      <c r="D65" s="10">
        <v>2691</v>
      </c>
      <c r="E65" s="10">
        <f>+D65*12</f>
        <v>32292</v>
      </c>
      <c r="F65" s="10">
        <f t="shared" si="16"/>
        <v>15.525</v>
      </c>
      <c r="G65" s="10">
        <f t="shared" si="14"/>
        <v>1291.68</v>
      </c>
      <c r="H65" s="10">
        <f t="shared" si="15"/>
        <v>2798.64</v>
      </c>
      <c r="I65" s="10">
        <f>E65+G65</f>
        <v>33583.68</v>
      </c>
      <c r="J65" s="47">
        <v>34591.199999999997</v>
      </c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</row>
    <row r="66" spans="1:106" s="3" customFormat="1" ht="20.100000000000001" customHeight="1" x14ac:dyDescent="0.25">
      <c r="A66" s="14" t="s">
        <v>137</v>
      </c>
      <c r="B66" s="12">
        <v>45231</v>
      </c>
      <c r="C66" s="29" t="s">
        <v>138</v>
      </c>
      <c r="D66" s="11">
        <v>4218</v>
      </c>
      <c r="E66" s="11">
        <v>50616</v>
      </c>
      <c r="F66" s="22">
        <f t="shared" si="16"/>
        <v>24.334615384615386</v>
      </c>
      <c r="G66" s="22"/>
      <c r="H66" s="10">
        <f t="shared" si="15"/>
        <v>4218</v>
      </c>
      <c r="I66" s="22">
        <v>50616</v>
      </c>
      <c r="J66" s="47">
        <v>52134.479999999996</v>
      </c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</row>
    <row r="67" spans="1:106" s="2" customFormat="1" ht="20.100000000000001" customHeight="1" x14ac:dyDescent="0.25">
      <c r="A67" s="8" t="s">
        <v>139</v>
      </c>
      <c r="B67" s="12">
        <v>45547</v>
      </c>
      <c r="C67" s="8" t="s">
        <v>140</v>
      </c>
      <c r="D67" s="17"/>
      <c r="E67" s="17">
        <f>+D67*12</f>
        <v>0</v>
      </c>
      <c r="F67" s="21">
        <f t="shared" si="16"/>
        <v>0</v>
      </c>
      <c r="G67" s="21"/>
      <c r="H67" s="21">
        <f t="shared" si="15"/>
        <v>3333.3333333333335</v>
      </c>
      <c r="I67" s="21">
        <v>40000</v>
      </c>
      <c r="J67" s="47">
        <v>39999.96</v>
      </c>
    </row>
    <row r="68" spans="1:106" ht="16.5" customHeight="1" x14ac:dyDescent="0.2">
      <c r="A68" s="8" t="s">
        <v>141</v>
      </c>
      <c r="B68" s="12">
        <v>38544</v>
      </c>
      <c r="C68" s="8" t="s">
        <v>142</v>
      </c>
      <c r="D68" s="16">
        <v>6088.9</v>
      </c>
      <c r="E68" s="10">
        <v>73066.75</v>
      </c>
      <c r="F68" s="10">
        <f t="shared" si="16"/>
        <v>35.128245192307695</v>
      </c>
      <c r="G68" s="10">
        <f>E68*0.04</f>
        <v>2922.67</v>
      </c>
      <c r="H68" s="10">
        <f t="shared" si="15"/>
        <v>6332.4516666666668</v>
      </c>
      <c r="I68" s="10">
        <f>E68+G68</f>
        <v>75989.42</v>
      </c>
      <c r="J68" s="47">
        <v>78269.16</v>
      </c>
    </row>
    <row r="69" spans="1:106" ht="18.75" customHeight="1" x14ac:dyDescent="0.2">
      <c r="A69" s="8" t="s">
        <v>143</v>
      </c>
      <c r="B69" s="12">
        <v>39084</v>
      </c>
      <c r="C69" s="8" t="s">
        <v>144</v>
      </c>
      <c r="D69" s="16">
        <v>6307.52</v>
      </c>
      <c r="E69" s="16">
        <v>75690.259999999995</v>
      </c>
      <c r="F69" s="16">
        <f t="shared" si="16"/>
        <v>36.389548076923077</v>
      </c>
      <c r="G69" s="10">
        <f>E69*0.04</f>
        <v>3027.6104</v>
      </c>
      <c r="H69" s="10">
        <f t="shared" si="15"/>
        <v>6559.822533333333</v>
      </c>
      <c r="I69" s="10">
        <f>E69+G69</f>
        <v>78717.8704</v>
      </c>
      <c r="J69" s="47">
        <v>81079.44</v>
      </c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3"/>
      <c r="CW69" s="3"/>
      <c r="CX69" s="3"/>
      <c r="CY69" s="3"/>
      <c r="CZ69" s="3"/>
      <c r="DA69" s="3"/>
      <c r="DB69" s="3"/>
    </row>
    <row r="70" spans="1:106" s="3" customFormat="1" ht="21" customHeight="1" x14ac:dyDescent="0.25">
      <c r="A70" s="8" t="s">
        <v>145</v>
      </c>
      <c r="B70" s="12">
        <v>43320</v>
      </c>
      <c r="C70" s="8" t="s">
        <v>146</v>
      </c>
      <c r="D70" s="10">
        <v>4244.24</v>
      </c>
      <c r="E70" s="10">
        <v>50930.9</v>
      </c>
      <c r="F70" s="10">
        <f>E70/1560</f>
        <v>32.648012820512818</v>
      </c>
      <c r="G70" s="10">
        <f>E70*0.04</f>
        <v>2037.2360000000001</v>
      </c>
      <c r="H70" s="10">
        <f t="shared" si="15"/>
        <v>4414.0113333333329</v>
      </c>
      <c r="I70" s="10">
        <f>E70+G70</f>
        <v>52968.135999999999</v>
      </c>
      <c r="J70" s="47">
        <v>54557.16</v>
      </c>
    </row>
    <row r="71" spans="1:106" s="2" customFormat="1" ht="20.100000000000001" customHeight="1" x14ac:dyDescent="0.25">
      <c r="A71" s="8" t="s">
        <v>147</v>
      </c>
      <c r="B71" s="12">
        <v>45299</v>
      </c>
      <c r="C71" s="8" t="s">
        <v>148</v>
      </c>
      <c r="D71" s="17">
        <v>3000</v>
      </c>
      <c r="E71" s="17">
        <f>+D71*12</f>
        <v>36000</v>
      </c>
      <c r="F71" s="21">
        <f>E71/2080</f>
        <v>17.307692307692307</v>
      </c>
      <c r="G71" s="21"/>
      <c r="H71" s="17">
        <v>3000</v>
      </c>
      <c r="I71" s="17">
        <f>+H71*12</f>
        <v>36000</v>
      </c>
      <c r="J71" s="47">
        <v>37080</v>
      </c>
    </row>
    <row r="72" spans="1:106" s="3" customFormat="1" ht="16.5" customHeight="1" x14ac:dyDescent="0.2">
      <c r="A72" s="8" t="s">
        <v>149</v>
      </c>
      <c r="B72" s="12">
        <v>44593</v>
      </c>
      <c r="C72" s="8" t="s">
        <v>150</v>
      </c>
      <c r="D72" s="10">
        <v>4754.62</v>
      </c>
      <c r="E72" s="10">
        <v>57055.49</v>
      </c>
      <c r="F72" s="10">
        <f>E72/2080</f>
        <v>27.430524038461538</v>
      </c>
      <c r="G72" s="10">
        <f>E72*0.04</f>
        <v>2282.2195999999999</v>
      </c>
      <c r="H72" s="10">
        <f t="shared" ref="H72:H102" si="17">I72/12</f>
        <v>5044.8083333333334</v>
      </c>
      <c r="I72" s="10">
        <v>60537.7</v>
      </c>
      <c r="J72" s="47">
        <v>62353.799999999996</v>
      </c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/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/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/>
      <c r="CO72" s="15"/>
      <c r="CP72" s="15"/>
      <c r="CQ72" s="15"/>
      <c r="CR72" s="15"/>
      <c r="CS72" s="15"/>
      <c r="CT72" s="15"/>
      <c r="CU72" s="15"/>
      <c r="CV72" s="15"/>
      <c r="CW72" s="15"/>
      <c r="CX72" s="15"/>
      <c r="CY72" s="15"/>
      <c r="CZ72" s="15"/>
      <c r="DA72" s="15"/>
      <c r="DB72" s="15"/>
    </row>
    <row r="73" spans="1:106" s="3" customFormat="1" ht="20.100000000000001" customHeight="1" x14ac:dyDescent="0.2">
      <c r="A73" s="8" t="s">
        <v>151</v>
      </c>
      <c r="B73" s="12">
        <v>44200</v>
      </c>
      <c r="C73" s="8" t="s">
        <v>152</v>
      </c>
      <c r="D73" s="10">
        <v>3173.28</v>
      </c>
      <c r="E73" s="10">
        <v>38079.360000000001</v>
      </c>
      <c r="F73" s="10">
        <f>E73/2080</f>
        <v>18.307384615384617</v>
      </c>
      <c r="G73" s="10">
        <f>E73*0.04</f>
        <v>1523.1744000000001</v>
      </c>
      <c r="H73" s="10">
        <f t="shared" si="17"/>
        <v>3300.2112000000002</v>
      </c>
      <c r="I73" s="10">
        <f>E73+G73</f>
        <v>39602.534400000004</v>
      </c>
      <c r="J73" s="47">
        <v>40790.639999999999</v>
      </c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/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/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/>
      <c r="CO73" s="15"/>
      <c r="CP73" s="15"/>
      <c r="CQ73" s="15"/>
      <c r="CR73" s="15"/>
      <c r="CS73" s="15"/>
      <c r="CT73" s="15"/>
      <c r="CU73" s="15"/>
      <c r="CV73" s="15"/>
      <c r="CW73" s="15"/>
      <c r="CX73" s="15"/>
      <c r="CY73" s="15"/>
      <c r="CZ73" s="15"/>
      <c r="DA73" s="15"/>
      <c r="DB73" s="15"/>
    </row>
    <row r="74" spans="1:106" s="3" customFormat="1" ht="22.5" customHeight="1" x14ac:dyDescent="0.25">
      <c r="A74" s="8" t="s">
        <v>153</v>
      </c>
      <c r="B74" s="12">
        <v>39671</v>
      </c>
      <c r="C74" s="8" t="s">
        <v>154</v>
      </c>
      <c r="D74" s="10">
        <v>5888.47</v>
      </c>
      <c r="E74" s="10">
        <v>70661.58</v>
      </c>
      <c r="F74" s="10">
        <f>E74/1560</f>
        <v>45.295884615384615</v>
      </c>
      <c r="G74" s="10">
        <f>E74*0.04</f>
        <v>2826.4632000000001</v>
      </c>
      <c r="H74" s="10">
        <f t="shared" si="17"/>
        <v>6583.3033333333333</v>
      </c>
      <c r="I74" s="10">
        <v>78999.64</v>
      </c>
      <c r="J74" s="47">
        <v>81369.600000000006</v>
      </c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2"/>
      <c r="CW74" s="2"/>
      <c r="CX74" s="2"/>
      <c r="CY74" s="2"/>
      <c r="CZ74" s="2"/>
      <c r="DA74" s="2"/>
      <c r="DB74" s="2"/>
    </row>
    <row r="75" spans="1:106" s="2" customFormat="1" ht="20.100000000000001" customHeight="1" x14ac:dyDescent="0.25">
      <c r="A75" s="8" t="s">
        <v>155</v>
      </c>
      <c r="B75" s="12">
        <v>45467</v>
      </c>
      <c r="C75" s="8" t="s">
        <v>102</v>
      </c>
      <c r="D75" s="17">
        <v>2873</v>
      </c>
      <c r="E75" s="17">
        <f>+D75*12</f>
        <v>34476</v>
      </c>
      <c r="F75" s="21">
        <f>E75/2080</f>
        <v>16.574999999999999</v>
      </c>
      <c r="G75" s="21"/>
      <c r="H75" s="21">
        <f t="shared" si="17"/>
        <v>2873</v>
      </c>
      <c r="I75" s="21">
        <v>34476</v>
      </c>
      <c r="J75" s="47">
        <v>35510.28</v>
      </c>
    </row>
    <row r="76" spans="1:106" s="33" customFormat="1" ht="19.5" customHeight="1" x14ac:dyDescent="0.25">
      <c r="A76" s="30" t="s">
        <v>156</v>
      </c>
      <c r="B76" s="32">
        <v>40343</v>
      </c>
      <c r="C76" s="30" t="s">
        <v>157</v>
      </c>
      <c r="D76" s="31">
        <v>6054.82</v>
      </c>
      <c r="E76" s="31">
        <v>72657.81</v>
      </c>
      <c r="F76" s="31">
        <f>E76/2080</f>
        <v>34.931639423076923</v>
      </c>
      <c r="G76" s="31">
        <f>E76*0.04</f>
        <v>2906.3123999999998</v>
      </c>
      <c r="H76" s="31">
        <f t="shared" si="17"/>
        <v>6297.0101999999997</v>
      </c>
      <c r="I76" s="31">
        <f>E76+G76</f>
        <v>75564.122399999993</v>
      </c>
      <c r="J76" s="49">
        <v>77831.040000000008</v>
      </c>
    </row>
    <row r="77" spans="1:106" s="3" customFormat="1" ht="20.100000000000001" customHeight="1" x14ac:dyDescent="0.25">
      <c r="A77" s="8" t="s">
        <v>158</v>
      </c>
      <c r="B77" s="12">
        <v>42485</v>
      </c>
      <c r="C77" s="8" t="s">
        <v>159</v>
      </c>
      <c r="D77" s="10">
        <v>4104.2</v>
      </c>
      <c r="E77" s="10">
        <v>49250.38</v>
      </c>
      <c r="F77" s="10">
        <f>E77/2080</f>
        <v>23.678067307692306</v>
      </c>
      <c r="G77" s="10">
        <f>E77*0.04</f>
        <v>1970.0152</v>
      </c>
      <c r="H77" s="10">
        <f t="shared" si="17"/>
        <v>4268.3662666666669</v>
      </c>
      <c r="I77" s="10">
        <f>E77+G77</f>
        <v>51220.395199999999</v>
      </c>
      <c r="J77" s="47">
        <v>52757.04</v>
      </c>
    </row>
    <row r="78" spans="1:106" s="3" customFormat="1" ht="20.100000000000001" customHeight="1" x14ac:dyDescent="0.25">
      <c r="A78" s="8" t="s">
        <v>160</v>
      </c>
      <c r="B78" s="12">
        <v>38565</v>
      </c>
      <c r="C78" s="8" t="s">
        <v>161</v>
      </c>
      <c r="D78" s="10">
        <v>6028.5</v>
      </c>
      <c r="E78" s="10">
        <v>72342.039999999994</v>
      </c>
      <c r="F78" s="10">
        <f>E78/2080</f>
        <v>34.779826923076918</v>
      </c>
      <c r="G78" s="10"/>
      <c r="H78" s="10">
        <f t="shared" si="17"/>
        <v>6028.5033333333331</v>
      </c>
      <c r="I78" s="10">
        <f>E78+G78</f>
        <v>72342.039999999994</v>
      </c>
      <c r="J78" s="47">
        <v>74512.319999999992</v>
      </c>
    </row>
    <row r="79" spans="1:106" ht="23.25" customHeight="1" x14ac:dyDescent="0.2">
      <c r="A79" s="8" t="s">
        <v>162</v>
      </c>
      <c r="B79" s="12">
        <v>38202</v>
      </c>
      <c r="C79" s="8" t="s">
        <v>124</v>
      </c>
      <c r="D79" s="10">
        <v>4368.21</v>
      </c>
      <c r="E79" s="10">
        <v>52418.47</v>
      </c>
      <c r="F79" s="10">
        <f>E79/1560</f>
        <v>33.601583333333338</v>
      </c>
      <c r="G79" s="10">
        <f t="shared" ref="G79:G95" si="18">E79*0.04</f>
        <v>2096.7388000000001</v>
      </c>
      <c r="H79" s="10">
        <f t="shared" si="17"/>
        <v>4542.9340666666667</v>
      </c>
      <c r="I79" s="10">
        <f>E79+G79</f>
        <v>54515.2088</v>
      </c>
      <c r="J79" s="47">
        <v>56150.64</v>
      </c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3"/>
      <c r="CW79" s="3"/>
      <c r="CX79" s="3"/>
      <c r="CY79" s="3"/>
      <c r="CZ79" s="3"/>
      <c r="DA79" s="3"/>
      <c r="DB79" s="3"/>
    </row>
    <row r="80" spans="1:106" s="2" customFormat="1" ht="19.5" customHeight="1" x14ac:dyDescent="0.2">
      <c r="A80" s="30" t="s">
        <v>163</v>
      </c>
      <c r="B80" s="12">
        <v>44712</v>
      </c>
      <c r="C80" s="8" t="s">
        <v>164</v>
      </c>
      <c r="D80" s="16">
        <v>3191.25</v>
      </c>
      <c r="E80" s="16">
        <f>+D80*12</f>
        <v>38295</v>
      </c>
      <c r="F80" s="16">
        <f t="shared" ref="F80:F91" si="19">E80/2080</f>
        <v>18.411057692307693</v>
      </c>
      <c r="G80" s="10">
        <f t="shared" si="18"/>
        <v>1531.8</v>
      </c>
      <c r="H80" s="10">
        <f t="shared" si="17"/>
        <v>3443.9</v>
      </c>
      <c r="I80" s="10">
        <v>41326.800000000003</v>
      </c>
      <c r="J80" s="47">
        <v>42566.64</v>
      </c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</row>
    <row r="81" spans="1:106" s="3" customFormat="1" ht="15" customHeight="1" x14ac:dyDescent="0.2">
      <c r="A81" s="8" t="s">
        <v>165</v>
      </c>
      <c r="B81" s="12">
        <v>43997</v>
      </c>
      <c r="C81" s="8" t="s">
        <v>166</v>
      </c>
      <c r="D81" s="16">
        <v>4729.74</v>
      </c>
      <c r="E81" s="16">
        <v>56756.9</v>
      </c>
      <c r="F81" s="16">
        <f t="shared" si="19"/>
        <v>27.286971153846153</v>
      </c>
      <c r="G81" s="10">
        <f t="shared" si="18"/>
        <v>2270.2760000000003</v>
      </c>
      <c r="H81" s="10">
        <f t="shared" si="17"/>
        <v>4918.931333333333</v>
      </c>
      <c r="I81" s="10">
        <f t="shared" ref="I81:I91" si="20">E81+G81</f>
        <v>59027.175999999999</v>
      </c>
      <c r="J81" s="47">
        <v>60798</v>
      </c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/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/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/>
      <c r="CO81" s="15"/>
      <c r="CP81" s="15"/>
      <c r="CQ81" s="15"/>
      <c r="CR81" s="15"/>
      <c r="CS81" s="15"/>
      <c r="CT81" s="15"/>
      <c r="CU81" s="15"/>
      <c r="CV81" s="15"/>
      <c r="CW81" s="15"/>
      <c r="CX81" s="15"/>
      <c r="CY81" s="15"/>
      <c r="CZ81" s="15"/>
      <c r="DA81" s="15"/>
      <c r="DB81" s="15"/>
    </row>
    <row r="82" spans="1:106" s="2" customFormat="1" ht="18" customHeight="1" x14ac:dyDescent="0.25">
      <c r="A82" s="8" t="s">
        <v>167</v>
      </c>
      <c r="B82" s="12">
        <v>38845</v>
      </c>
      <c r="C82" s="8" t="s">
        <v>168</v>
      </c>
      <c r="D82" s="16">
        <v>6391.76</v>
      </c>
      <c r="E82" s="16">
        <v>76701.08</v>
      </c>
      <c r="F82" s="16">
        <f t="shared" si="19"/>
        <v>36.875519230769228</v>
      </c>
      <c r="G82" s="16">
        <f t="shared" si="18"/>
        <v>3068.0432000000001</v>
      </c>
      <c r="H82" s="16">
        <f t="shared" si="17"/>
        <v>6647.4269333333332</v>
      </c>
      <c r="I82" s="16">
        <f t="shared" si="20"/>
        <v>79769.123200000002</v>
      </c>
      <c r="J82" s="47">
        <v>82162.200000000012</v>
      </c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3"/>
      <c r="CW82" s="3"/>
      <c r="CX82" s="3"/>
      <c r="CY82" s="3"/>
      <c r="CZ82" s="3"/>
      <c r="DA82" s="3"/>
      <c r="DB82" s="3"/>
    </row>
    <row r="83" spans="1:106" s="3" customFormat="1" ht="20.100000000000001" customHeight="1" x14ac:dyDescent="0.25">
      <c r="A83" s="8" t="s">
        <v>169</v>
      </c>
      <c r="B83" s="12">
        <v>40546</v>
      </c>
      <c r="C83" s="8" t="s">
        <v>170</v>
      </c>
      <c r="D83" s="10">
        <v>4146.03</v>
      </c>
      <c r="E83" s="10">
        <v>49752.37</v>
      </c>
      <c r="F83" s="10">
        <f t="shared" si="19"/>
        <v>23.919408653846155</v>
      </c>
      <c r="G83" s="10">
        <f t="shared" si="18"/>
        <v>1990.0948000000001</v>
      </c>
      <c r="H83" s="10">
        <f t="shared" si="17"/>
        <v>4311.8720666666668</v>
      </c>
      <c r="I83" s="10">
        <f t="shared" si="20"/>
        <v>51742.464800000002</v>
      </c>
      <c r="J83" s="47">
        <v>53294.759999999995</v>
      </c>
    </row>
    <row r="84" spans="1:106" ht="20.100000000000001" customHeight="1" x14ac:dyDescent="0.2">
      <c r="A84" s="8" t="s">
        <v>171</v>
      </c>
      <c r="B84" s="12">
        <v>43031</v>
      </c>
      <c r="C84" s="8" t="s">
        <v>172</v>
      </c>
      <c r="D84" s="16">
        <v>4344.32</v>
      </c>
      <c r="E84" s="16">
        <v>52131.82</v>
      </c>
      <c r="F84" s="16">
        <f t="shared" si="19"/>
        <v>25.063375000000001</v>
      </c>
      <c r="G84" s="10">
        <f t="shared" si="18"/>
        <v>2085.2728000000002</v>
      </c>
      <c r="H84" s="10">
        <f t="shared" si="17"/>
        <v>4518.0910666666668</v>
      </c>
      <c r="I84" s="10">
        <f t="shared" si="20"/>
        <v>54217.092799999999</v>
      </c>
      <c r="J84" s="47">
        <v>59650</v>
      </c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3"/>
      <c r="CW84" s="3"/>
      <c r="CX84" s="3"/>
      <c r="CY84" s="3"/>
      <c r="CZ84" s="3"/>
      <c r="DA84" s="3"/>
      <c r="DB84" s="3"/>
    </row>
    <row r="85" spans="1:106" s="8" customFormat="1" ht="20.100000000000001" customHeight="1" x14ac:dyDescent="0.25">
      <c r="A85" s="8" t="s">
        <v>173</v>
      </c>
      <c r="B85" s="12">
        <v>43739</v>
      </c>
      <c r="C85" s="8" t="s">
        <v>174</v>
      </c>
      <c r="D85" s="10">
        <v>3303.73</v>
      </c>
      <c r="E85" s="10">
        <v>39644.82</v>
      </c>
      <c r="F85" s="10">
        <f t="shared" si="19"/>
        <v>19.060009615384615</v>
      </c>
      <c r="G85" s="10">
        <f t="shared" si="18"/>
        <v>1585.7927999999999</v>
      </c>
      <c r="H85" s="10">
        <f t="shared" si="17"/>
        <v>3435.8844000000004</v>
      </c>
      <c r="I85" s="10">
        <f t="shared" si="20"/>
        <v>41230.612800000003</v>
      </c>
      <c r="J85" s="47">
        <v>42467.520000000004</v>
      </c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3"/>
      <c r="CW85" s="3"/>
      <c r="CX85" s="3"/>
      <c r="CY85" s="3"/>
      <c r="CZ85" s="3"/>
      <c r="DA85" s="3"/>
      <c r="DB85" s="3"/>
    </row>
    <row r="86" spans="1:106" s="2" customFormat="1" ht="20.100000000000001" customHeight="1" x14ac:dyDescent="0.25">
      <c r="A86" s="8" t="s">
        <v>175</v>
      </c>
      <c r="B86" s="12">
        <v>38980</v>
      </c>
      <c r="C86" s="8" t="s">
        <v>176</v>
      </c>
      <c r="D86" s="16">
        <v>3911.38</v>
      </c>
      <c r="E86" s="16">
        <v>46936.6</v>
      </c>
      <c r="F86" s="16">
        <f t="shared" si="19"/>
        <v>22.565673076923076</v>
      </c>
      <c r="G86" s="16">
        <f t="shared" si="18"/>
        <v>1877.4639999999999</v>
      </c>
      <c r="H86" s="16">
        <f t="shared" si="17"/>
        <v>4067.8386666666665</v>
      </c>
      <c r="I86" s="16">
        <f t="shared" si="20"/>
        <v>48814.063999999998</v>
      </c>
      <c r="J86" s="47">
        <v>50278.44</v>
      </c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3"/>
      <c r="CW86" s="3"/>
      <c r="CX86" s="3"/>
      <c r="CY86" s="3"/>
      <c r="CZ86" s="3"/>
      <c r="DA86" s="3"/>
      <c r="DB86" s="3"/>
    </row>
    <row r="87" spans="1:106" s="3" customFormat="1" ht="20.100000000000001" customHeight="1" x14ac:dyDescent="0.2">
      <c r="A87" s="8" t="s">
        <v>177</v>
      </c>
      <c r="B87" s="12">
        <v>44292</v>
      </c>
      <c r="C87" s="8" t="s">
        <v>178</v>
      </c>
      <c r="D87" s="10">
        <v>3817.2</v>
      </c>
      <c r="E87" s="10">
        <v>45806.36</v>
      </c>
      <c r="F87" s="10">
        <f t="shared" si="19"/>
        <v>22.022288461538462</v>
      </c>
      <c r="G87" s="10">
        <f t="shared" si="18"/>
        <v>1832.2544</v>
      </c>
      <c r="H87" s="10">
        <f t="shared" si="17"/>
        <v>3969.8845333333334</v>
      </c>
      <c r="I87" s="10">
        <f t="shared" si="20"/>
        <v>47638.614399999999</v>
      </c>
      <c r="J87" s="47">
        <v>49067.76</v>
      </c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</row>
    <row r="88" spans="1:106" s="8" customFormat="1" ht="20.100000000000001" customHeight="1" x14ac:dyDescent="0.25">
      <c r="A88" s="8" t="s">
        <v>179</v>
      </c>
      <c r="B88" s="12">
        <v>36388</v>
      </c>
      <c r="C88" s="8" t="s">
        <v>180</v>
      </c>
      <c r="D88" s="10">
        <v>7974.45</v>
      </c>
      <c r="E88" s="10">
        <v>95693.37</v>
      </c>
      <c r="F88" s="10">
        <f t="shared" si="19"/>
        <v>46.006427884615384</v>
      </c>
      <c r="G88" s="10">
        <f t="shared" si="18"/>
        <v>3827.7347999999997</v>
      </c>
      <c r="H88" s="10">
        <f t="shared" si="17"/>
        <v>8293.4254000000001</v>
      </c>
      <c r="I88" s="10">
        <f t="shared" si="20"/>
        <v>99521.104800000001</v>
      </c>
      <c r="J88" s="47">
        <v>102506.76</v>
      </c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3"/>
      <c r="CW88" s="3"/>
      <c r="CX88" s="3"/>
      <c r="CY88" s="3"/>
      <c r="CZ88" s="3"/>
      <c r="DA88" s="3"/>
      <c r="DB88" s="3"/>
    </row>
    <row r="89" spans="1:106" ht="24" customHeight="1" x14ac:dyDescent="0.2">
      <c r="A89" s="8" t="s">
        <v>181</v>
      </c>
      <c r="B89" s="12">
        <v>39461</v>
      </c>
      <c r="C89" s="8" t="s">
        <v>182</v>
      </c>
      <c r="D89" s="10">
        <v>6648.95</v>
      </c>
      <c r="E89" s="10">
        <v>79787.38</v>
      </c>
      <c r="F89" s="10">
        <f t="shared" si="19"/>
        <v>38.359317307692308</v>
      </c>
      <c r="G89" s="10">
        <f t="shared" si="18"/>
        <v>3191.4952000000003</v>
      </c>
      <c r="H89" s="10">
        <f t="shared" si="17"/>
        <v>6914.9062666666678</v>
      </c>
      <c r="I89" s="10">
        <f t="shared" si="20"/>
        <v>82978.875200000009</v>
      </c>
      <c r="J89" s="47">
        <v>85468.200000000012</v>
      </c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3"/>
      <c r="CW89" s="3"/>
      <c r="CX89" s="3"/>
      <c r="CY89" s="3"/>
      <c r="CZ89" s="3"/>
      <c r="DA89" s="3"/>
      <c r="DB89" s="3"/>
    </row>
    <row r="90" spans="1:106" s="3" customFormat="1" ht="22.5" customHeight="1" x14ac:dyDescent="0.25">
      <c r="A90" s="8" t="s">
        <v>183</v>
      </c>
      <c r="B90" s="12">
        <v>37624</v>
      </c>
      <c r="C90" s="8" t="s">
        <v>184</v>
      </c>
      <c r="D90" s="10">
        <v>6644.46</v>
      </c>
      <c r="E90" s="10">
        <v>79733.53</v>
      </c>
      <c r="F90" s="10">
        <f t="shared" si="19"/>
        <v>38.333427884615382</v>
      </c>
      <c r="G90" s="10">
        <f t="shared" si="18"/>
        <v>3189.3411999999998</v>
      </c>
      <c r="H90" s="10">
        <f t="shared" si="17"/>
        <v>6910.2392666666665</v>
      </c>
      <c r="I90" s="10">
        <f t="shared" si="20"/>
        <v>82922.871199999994</v>
      </c>
      <c r="J90" s="47">
        <v>85410.6</v>
      </c>
    </row>
    <row r="91" spans="1:106" s="3" customFormat="1" ht="20.100000000000001" customHeight="1" x14ac:dyDescent="0.25">
      <c r="A91" s="8" t="s">
        <v>185</v>
      </c>
      <c r="B91" s="12">
        <v>43282</v>
      </c>
      <c r="C91" s="8" t="s">
        <v>186</v>
      </c>
      <c r="D91" s="10">
        <v>3989.7</v>
      </c>
      <c r="E91" s="10">
        <v>47876.36</v>
      </c>
      <c r="F91" s="10">
        <f t="shared" si="19"/>
        <v>23.017480769230769</v>
      </c>
      <c r="G91" s="10">
        <f t="shared" si="18"/>
        <v>1915.0544</v>
      </c>
      <c r="H91" s="10">
        <f t="shared" si="17"/>
        <v>4149.2845333333335</v>
      </c>
      <c r="I91" s="10">
        <f t="shared" si="20"/>
        <v>49791.414400000001</v>
      </c>
      <c r="J91" s="47">
        <v>51285.120000000003</v>
      </c>
    </row>
    <row r="92" spans="1:106" s="34" customFormat="1" ht="18.75" customHeight="1" x14ac:dyDescent="0.25">
      <c r="A92" s="8" t="s">
        <v>187</v>
      </c>
      <c r="B92" s="12">
        <v>38202</v>
      </c>
      <c r="C92" s="8" t="s">
        <v>188</v>
      </c>
      <c r="D92" s="16">
        <v>4856.99</v>
      </c>
      <c r="E92" s="16">
        <v>58283.92</v>
      </c>
      <c r="F92" s="16">
        <f>E92/1560</f>
        <v>37.361487179487177</v>
      </c>
      <c r="G92" s="10">
        <f t="shared" si="18"/>
        <v>2331.3568</v>
      </c>
      <c r="H92" s="10">
        <f t="shared" si="17"/>
        <v>5430.1191666666664</v>
      </c>
      <c r="I92" s="10">
        <v>65161.43</v>
      </c>
      <c r="J92" s="47">
        <v>67116.240000000005</v>
      </c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3"/>
      <c r="CW92" s="3"/>
      <c r="CX92" s="3"/>
      <c r="CY92" s="3"/>
      <c r="CZ92" s="3"/>
      <c r="DA92" s="3"/>
      <c r="DB92" s="3"/>
    </row>
    <row r="93" spans="1:106" ht="20.25" customHeight="1" x14ac:dyDescent="0.2">
      <c r="A93" s="8" t="s">
        <v>189</v>
      </c>
      <c r="B93" s="12">
        <v>40308</v>
      </c>
      <c r="C93" s="8" t="s">
        <v>190</v>
      </c>
      <c r="D93" s="16">
        <v>6468.96</v>
      </c>
      <c r="E93" s="10">
        <v>77627.47</v>
      </c>
      <c r="F93" s="10">
        <f>E93/2080</f>
        <v>37.32089903846154</v>
      </c>
      <c r="G93" s="10">
        <f t="shared" si="18"/>
        <v>3105.0988000000002</v>
      </c>
      <c r="H93" s="10">
        <f t="shared" si="17"/>
        <v>7232.2924999999996</v>
      </c>
      <c r="I93" s="10">
        <v>86787.51</v>
      </c>
      <c r="J93" s="47">
        <v>89391.12</v>
      </c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3"/>
      <c r="CW93" s="3"/>
      <c r="CX93" s="3"/>
      <c r="CY93" s="3"/>
      <c r="CZ93" s="3"/>
      <c r="DA93" s="3"/>
      <c r="DB93" s="3"/>
    </row>
    <row r="94" spans="1:106" s="3" customFormat="1" ht="20.100000000000001" customHeight="1" x14ac:dyDescent="0.2">
      <c r="A94" s="8" t="s">
        <v>191</v>
      </c>
      <c r="B94" s="12">
        <v>44790</v>
      </c>
      <c r="C94" s="3" t="s">
        <v>192</v>
      </c>
      <c r="D94" s="10">
        <v>4064.75</v>
      </c>
      <c r="E94" s="10">
        <f>+D94*12</f>
        <v>48777</v>
      </c>
      <c r="F94" s="10">
        <f>E94/2080</f>
        <v>23.450480769230769</v>
      </c>
      <c r="G94" s="10">
        <f t="shared" si="18"/>
        <v>1951.08</v>
      </c>
      <c r="H94" s="10">
        <f t="shared" si="17"/>
        <v>4227.34</v>
      </c>
      <c r="I94" s="10">
        <f>E94+G94</f>
        <v>50728.08</v>
      </c>
      <c r="J94" s="47">
        <v>52249.919999999998</v>
      </c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</row>
    <row r="95" spans="1:106" s="3" customFormat="1" ht="15.75" customHeight="1" x14ac:dyDescent="0.2">
      <c r="A95" s="8" t="s">
        <v>193</v>
      </c>
      <c r="B95" s="12">
        <v>44893</v>
      </c>
      <c r="C95" s="8" t="s">
        <v>194</v>
      </c>
      <c r="D95" s="10">
        <v>6088.47</v>
      </c>
      <c r="E95" s="10">
        <f>+D95*12</f>
        <v>73061.64</v>
      </c>
      <c r="F95" s="26">
        <f>E95/1560</f>
        <v>46.834384615384614</v>
      </c>
      <c r="G95" s="10">
        <f t="shared" si="18"/>
        <v>2922.4656</v>
      </c>
      <c r="H95" s="10">
        <f t="shared" si="17"/>
        <v>6332.0087999999996</v>
      </c>
      <c r="I95" s="10">
        <f>E95+G95</f>
        <v>75984.105599999995</v>
      </c>
      <c r="J95" s="47">
        <v>78263.64</v>
      </c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15"/>
      <c r="AV95" s="15"/>
      <c r="AW95" s="15"/>
      <c r="AX95" s="15"/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/>
      <c r="BQ95" s="15"/>
      <c r="BR95" s="15"/>
      <c r="BS95" s="15"/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/>
      <c r="CO95" s="15"/>
      <c r="CP95" s="15"/>
      <c r="CQ95" s="15"/>
      <c r="CR95" s="15"/>
      <c r="CS95" s="15"/>
      <c r="CT95" s="15"/>
      <c r="CU95" s="15"/>
      <c r="CV95" s="15"/>
      <c r="CW95" s="15"/>
      <c r="CX95" s="15"/>
      <c r="CY95" s="15"/>
      <c r="CZ95" s="15"/>
      <c r="DA95" s="15"/>
      <c r="DB95" s="15"/>
    </row>
    <row r="96" spans="1:106" s="3" customFormat="1" ht="20.100000000000001" customHeight="1" x14ac:dyDescent="0.25">
      <c r="A96" s="14" t="s">
        <v>195</v>
      </c>
      <c r="B96" s="12">
        <v>45161</v>
      </c>
      <c r="C96" s="8" t="s">
        <v>196</v>
      </c>
      <c r="D96" s="11">
        <v>3521.67</v>
      </c>
      <c r="E96" s="11">
        <v>42260</v>
      </c>
      <c r="F96" s="22">
        <f>E96/2080</f>
        <v>20.317307692307693</v>
      </c>
      <c r="G96" s="10"/>
      <c r="H96" s="10">
        <f t="shared" si="17"/>
        <v>3521.6666666666665</v>
      </c>
      <c r="I96" s="10">
        <f>E96+G96</f>
        <v>42260</v>
      </c>
      <c r="J96" s="47">
        <v>43527.840000000004</v>
      </c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2"/>
      <c r="CR96" s="2"/>
      <c r="CS96" s="2"/>
      <c r="CT96" s="2"/>
      <c r="CU96" s="2"/>
      <c r="CV96" s="2"/>
      <c r="CW96" s="2"/>
      <c r="CX96" s="2"/>
      <c r="CY96" s="2"/>
      <c r="CZ96" s="2"/>
      <c r="DA96" s="2"/>
      <c r="DB96" s="2"/>
    </row>
    <row r="97" spans="1:106" s="2" customFormat="1" ht="18" customHeight="1" x14ac:dyDescent="0.25">
      <c r="A97" s="8" t="s">
        <v>197</v>
      </c>
      <c r="B97" s="12">
        <v>45512</v>
      </c>
      <c r="C97" s="8" t="s">
        <v>198</v>
      </c>
      <c r="D97" s="17">
        <v>5250</v>
      </c>
      <c r="E97" s="17">
        <v>63000</v>
      </c>
      <c r="F97" s="21">
        <f>E97/2080</f>
        <v>30.28846153846154</v>
      </c>
      <c r="G97" s="21"/>
      <c r="H97" s="21">
        <f t="shared" si="17"/>
        <v>5250</v>
      </c>
      <c r="I97" s="21">
        <v>63000</v>
      </c>
      <c r="J97" s="47">
        <v>63000</v>
      </c>
    </row>
    <row r="98" spans="1:106" s="3" customFormat="1" ht="21" customHeight="1" x14ac:dyDescent="0.25">
      <c r="A98" s="8" t="s">
        <v>199</v>
      </c>
      <c r="B98" s="12">
        <v>41498</v>
      </c>
      <c r="C98" s="8" t="s">
        <v>200</v>
      </c>
      <c r="D98" s="10">
        <v>4185.2299999999996</v>
      </c>
      <c r="E98" s="10">
        <v>50222.75</v>
      </c>
      <c r="F98" s="10">
        <f>E98/1560</f>
        <v>32.19407051282051</v>
      </c>
      <c r="G98" s="10">
        <f>E98*0.04</f>
        <v>2008.91</v>
      </c>
      <c r="H98" s="10">
        <f t="shared" si="17"/>
        <v>4352.6383333333333</v>
      </c>
      <c r="I98" s="10">
        <f>E98+G98</f>
        <v>52231.66</v>
      </c>
      <c r="J98" s="47">
        <v>53798.64</v>
      </c>
    </row>
    <row r="99" spans="1:106" s="2" customFormat="1" ht="20.100000000000001" customHeight="1" x14ac:dyDescent="0.25">
      <c r="A99" s="8" t="s">
        <v>201</v>
      </c>
      <c r="B99" s="12">
        <v>45432</v>
      </c>
      <c r="C99" s="8" t="s">
        <v>202</v>
      </c>
      <c r="D99" s="17">
        <v>4983.33</v>
      </c>
      <c r="E99" s="17">
        <v>59800</v>
      </c>
      <c r="F99" s="21"/>
      <c r="G99" s="21"/>
      <c r="H99" s="21">
        <f t="shared" si="17"/>
        <v>4978</v>
      </c>
      <c r="I99" s="21">
        <v>59736</v>
      </c>
      <c r="J99" s="47">
        <v>61528.08</v>
      </c>
    </row>
    <row r="100" spans="1:106" s="3" customFormat="1" ht="20.100000000000001" customHeight="1" x14ac:dyDescent="0.2">
      <c r="A100" s="8" t="s">
        <v>203</v>
      </c>
      <c r="B100" s="12">
        <v>44235</v>
      </c>
      <c r="C100" s="8" t="s">
        <v>204</v>
      </c>
      <c r="D100" s="10">
        <v>3559.94</v>
      </c>
      <c r="E100" s="10">
        <v>42719.24</v>
      </c>
      <c r="F100" s="10">
        <f t="shared" ref="F100:F108" si="21">E100/2080</f>
        <v>20.538096153846151</v>
      </c>
      <c r="G100" s="10">
        <f>E100*0.04</f>
        <v>1708.7695999999999</v>
      </c>
      <c r="H100" s="10">
        <f t="shared" si="17"/>
        <v>3702.3341333333333</v>
      </c>
      <c r="I100" s="10">
        <f>E100+G100</f>
        <v>44428.009599999998</v>
      </c>
      <c r="J100" s="47">
        <v>45760.800000000003</v>
      </c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/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/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/>
      <c r="CO100" s="15"/>
      <c r="CP100" s="15"/>
      <c r="CQ100" s="15"/>
      <c r="CR100" s="15"/>
      <c r="CS100" s="15"/>
      <c r="CT100" s="15"/>
      <c r="CU100" s="15"/>
      <c r="CV100" s="15"/>
      <c r="CW100" s="15"/>
      <c r="CX100" s="15"/>
      <c r="CY100" s="15"/>
      <c r="CZ100" s="15"/>
      <c r="DA100" s="15"/>
      <c r="DB100" s="15"/>
    </row>
    <row r="101" spans="1:106" s="3" customFormat="1" ht="20.100000000000001" customHeight="1" x14ac:dyDescent="0.25">
      <c r="A101" s="8" t="s">
        <v>205</v>
      </c>
      <c r="B101" s="12">
        <v>43598</v>
      </c>
      <c r="C101" s="8" t="s">
        <v>53</v>
      </c>
      <c r="D101" s="10">
        <v>3094.37</v>
      </c>
      <c r="E101" s="10">
        <v>37132.400000000001</v>
      </c>
      <c r="F101" s="10">
        <f t="shared" si="21"/>
        <v>17.852115384615384</v>
      </c>
      <c r="G101" s="10">
        <f>E101*0.04</f>
        <v>1485.296</v>
      </c>
      <c r="H101" s="10">
        <f t="shared" si="17"/>
        <v>3218.1413333333335</v>
      </c>
      <c r="I101" s="10">
        <f>E101+G101</f>
        <v>38617.696000000004</v>
      </c>
      <c r="J101" s="47">
        <v>39776.28</v>
      </c>
    </row>
    <row r="102" spans="1:106" s="2" customFormat="1" ht="19.5" customHeight="1" x14ac:dyDescent="0.25">
      <c r="A102" s="8" t="s">
        <v>206</v>
      </c>
      <c r="B102" s="12">
        <v>45545</v>
      </c>
      <c r="C102" s="8" t="s">
        <v>207</v>
      </c>
      <c r="D102" s="17"/>
      <c r="E102" s="17">
        <f>+D102*12</f>
        <v>0</v>
      </c>
      <c r="F102" s="21">
        <f t="shared" si="21"/>
        <v>0</v>
      </c>
      <c r="G102" s="21"/>
      <c r="H102" s="21">
        <f t="shared" si="17"/>
        <v>5354.166666666667</v>
      </c>
      <c r="I102" s="21">
        <v>64250</v>
      </c>
      <c r="J102" s="47">
        <v>64250.04</v>
      </c>
    </row>
    <row r="103" spans="1:106" ht="18" customHeight="1" x14ac:dyDescent="0.2">
      <c r="A103" s="8" t="s">
        <v>208</v>
      </c>
      <c r="B103" s="12">
        <v>45299</v>
      </c>
      <c r="C103" s="8" t="s">
        <v>102</v>
      </c>
      <c r="D103" s="11">
        <v>3016.67</v>
      </c>
      <c r="E103" s="11">
        <f>+D103*12</f>
        <v>36200.04</v>
      </c>
      <c r="F103" s="22">
        <f t="shared" si="21"/>
        <v>17.403865384615386</v>
      </c>
      <c r="G103" s="22"/>
      <c r="H103" s="11">
        <v>3016.67</v>
      </c>
      <c r="I103" s="11">
        <f>+H103*12</f>
        <v>36200.04</v>
      </c>
      <c r="J103" s="47">
        <v>37286.04</v>
      </c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2"/>
      <c r="CR103" s="2"/>
      <c r="CS103" s="2"/>
      <c r="CT103" s="2"/>
      <c r="CU103" s="2"/>
      <c r="CV103" s="2"/>
      <c r="CW103" s="2"/>
      <c r="CX103" s="2"/>
      <c r="CY103" s="2"/>
      <c r="CZ103" s="2"/>
      <c r="DA103" s="2"/>
      <c r="DB103" s="2"/>
    </row>
    <row r="104" spans="1:106" s="3" customFormat="1" ht="19.5" customHeight="1" x14ac:dyDescent="0.25">
      <c r="A104" s="14" t="s">
        <v>209</v>
      </c>
      <c r="B104" s="12">
        <v>43812</v>
      </c>
      <c r="C104" s="35" t="s">
        <v>210</v>
      </c>
      <c r="D104" s="10">
        <v>3304.97</v>
      </c>
      <c r="E104" s="10">
        <v>39659.75</v>
      </c>
      <c r="F104" s="10">
        <f t="shared" si="21"/>
        <v>19.067187499999999</v>
      </c>
      <c r="G104" s="10">
        <f>E104*0.04</f>
        <v>1586.39</v>
      </c>
      <c r="H104" s="10">
        <f t="shared" ref="H104:H127" si="22">I104/12</f>
        <v>3437.1783333333333</v>
      </c>
      <c r="I104" s="10">
        <f>E104+G104</f>
        <v>41246.14</v>
      </c>
      <c r="J104" s="47">
        <v>42483.479999999996</v>
      </c>
    </row>
    <row r="105" spans="1:106" ht="18.75" customHeight="1" x14ac:dyDescent="0.2">
      <c r="A105" s="8" t="s">
        <v>211</v>
      </c>
      <c r="B105" s="12">
        <v>43685</v>
      </c>
      <c r="C105" s="8" t="s">
        <v>212</v>
      </c>
      <c r="D105" s="16">
        <v>6166.67</v>
      </c>
      <c r="E105" s="16">
        <v>74000</v>
      </c>
      <c r="F105" s="16">
        <f t="shared" si="21"/>
        <v>35.57692307692308</v>
      </c>
      <c r="G105" s="10">
        <f>E105*0.04</f>
        <v>2960</v>
      </c>
      <c r="H105" s="10">
        <f t="shared" si="22"/>
        <v>6413.333333333333</v>
      </c>
      <c r="I105" s="10">
        <f>E105+G105</f>
        <v>76960</v>
      </c>
      <c r="J105" s="47">
        <v>79268.759999999995</v>
      </c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3"/>
      <c r="CW105" s="3"/>
      <c r="CX105" s="3"/>
      <c r="CY105" s="3"/>
      <c r="CZ105" s="3"/>
      <c r="DA105" s="3"/>
      <c r="DB105" s="3"/>
    </row>
    <row r="106" spans="1:106" s="2" customFormat="1" ht="20.100000000000001" customHeight="1" x14ac:dyDescent="0.25">
      <c r="A106" s="8" t="s">
        <v>213</v>
      </c>
      <c r="B106" s="12">
        <v>45446</v>
      </c>
      <c r="C106" s="8" t="s">
        <v>214</v>
      </c>
      <c r="D106" s="17"/>
      <c r="E106" s="17">
        <f>+D106*12</f>
        <v>0</v>
      </c>
      <c r="F106" s="21">
        <f t="shared" si="21"/>
        <v>0</v>
      </c>
      <c r="G106" s="21"/>
      <c r="H106" s="21">
        <f t="shared" si="22"/>
        <v>3100</v>
      </c>
      <c r="I106" s="21">
        <v>37200</v>
      </c>
      <c r="J106" s="47">
        <v>38316</v>
      </c>
    </row>
    <row r="107" spans="1:106" ht="20.100000000000001" customHeight="1" x14ac:dyDescent="0.2">
      <c r="A107" s="8" t="s">
        <v>215</v>
      </c>
      <c r="B107" s="12">
        <v>39902</v>
      </c>
      <c r="C107" s="8" t="s">
        <v>216</v>
      </c>
      <c r="D107" s="10">
        <v>3781.01</v>
      </c>
      <c r="E107" s="10">
        <v>45372.160000000003</v>
      </c>
      <c r="F107" s="10">
        <f t="shared" si="21"/>
        <v>21.813538461538464</v>
      </c>
      <c r="G107" s="10">
        <f>E107*0.04</f>
        <v>1814.8864000000001</v>
      </c>
      <c r="H107" s="10">
        <f t="shared" si="22"/>
        <v>5835.1416666666664</v>
      </c>
      <c r="I107" s="10">
        <v>70021.7</v>
      </c>
      <c r="J107" s="47">
        <v>70021.680000000008</v>
      </c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3"/>
      <c r="CW107" s="3"/>
      <c r="CX107" s="3"/>
      <c r="CY107" s="3"/>
      <c r="CZ107" s="3"/>
      <c r="DA107" s="3"/>
      <c r="DB107" s="3"/>
    </row>
    <row r="108" spans="1:106" s="2" customFormat="1" ht="18" customHeight="1" x14ac:dyDescent="0.25">
      <c r="A108" s="8" t="s">
        <v>217</v>
      </c>
      <c r="B108" s="12">
        <v>39630</v>
      </c>
      <c r="C108" s="8" t="s">
        <v>218</v>
      </c>
      <c r="D108" s="16">
        <v>5928.41</v>
      </c>
      <c r="E108" s="16">
        <v>71140.91</v>
      </c>
      <c r="F108" s="16">
        <f t="shared" si="21"/>
        <v>34.202360576923077</v>
      </c>
      <c r="G108" s="10">
        <f>E108*0.04</f>
        <v>2845.6364000000003</v>
      </c>
      <c r="H108" s="10">
        <f t="shared" si="22"/>
        <v>6165.5455333333339</v>
      </c>
      <c r="I108" s="10">
        <f>E108+G108</f>
        <v>73986.546400000007</v>
      </c>
      <c r="J108" s="47">
        <v>76206.12</v>
      </c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3"/>
      <c r="CW108" s="3"/>
      <c r="CX108" s="3"/>
      <c r="CY108" s="3"/>
      <c r="CZ108" s="3"/>
      <c r="DA108" s="3"/>
      <c r="DB108" s="3"/>
    </row>
    <row r="109" spans="1:106" s="3" customFormat="1" ht="17.25" customHeight="1" x14ac:dyDescent="0.25">
      <c r="A109" s="8" t="s">
        <v>219</v>
      </c>
      <c r="B109" s="12">
        <v>42590</v>
      </c>
      <c r="C109" s="8" t="s">
        <v>220</v>
      </c>
      <c r="D109" s="10">
        <v>4489.83</v>
      </c>
      <c r="E109" s="10">
        <v>53878</v>
      </c>
      <c r="F109" s="10">
        <f>E109/1560</f>
        <v>34.537179487179486</v>
      </c>
      <c r="G109" s="10">
        <f>E109*0.04</f>
        <v>2155.12</v>
      </c>
      <c r="H109" s="10">
        <f t="shared" si="22"/>
        <v>4669.4266666666672</v>
      </c>
      <c r="I109" s="10">
        <f>E109+G109</f>
        <v>56033.120000000003</v>
      </c>
      <c r="J109" s="47">
        <v>57714.12</v>
      </c>
    </row>
    <row r="110" spans="1:106" s="3" customFormat="1" ht="20.100000000000001" customHeight="1" x14ac:dyDescent="0.25">
      <c r="A110" s="8" t="s">
        <v>221</v>
      </c>
      <c r="B110" s="12">
        <v>40183</v>
      </c>
      <c r="C110" s="8" t="s">
        <v>222</v>
      </c>
      <c r="D110" s="10">
        <v>4032.42</v>
      </c>
      <c r="E110" s="10">
        <v>48389.09</v>
      </c>
      <c r="F110" s="10">
        <f t="shared" ref="F110:F117" si="23">E110/2080</f>
        <v>23.263985576923076</v>
      </c>
      <c r="G110" s="10">
        <f>E110*0.04</f>
        <v>1935.5636</v>
      </c>
      <c r="H110" s="10">
        <f t="shared" si="22"/>
        <v>4193.7211333333335</v>
      </c>
      <c r="I110" s="10">
        <f>E110+G110</f>
        <v>50324.653599999998</v>
      </c>
      <c r="J110" s="47">
        <v>51834.36</v>
      </c>
    </row>
    <row r="111" spans="1:106" s="3" customFormat="1" ht="20.100000000000001" customHeight="1" x14ac:dyDescent="0.25">
      <c r="A111" s="8" t="s">
        <v>223</v>
      </c>
      <c r="B111" s="12">
        <v>38734</v>
      </c>
      <c r="C111" s="8" t="s">
        <v>224</v>
      </c>
      <c r="D111" s="10">
        <v>5921.36</v>
      </c>
      <c r="E111" s="10">
        <v>71056.27</v>
      </c>
      <c r="F111" s="10">
        <f t="shared" si="23"/>
        <v>34.161668269230773</v>
      </c>
      <c r="G111" s="10">
        <f>E111*0.04</f>
        <v>2842.2508000000003</v>
      </c>
      <c r="H111" s="10">
        <f t="shared" si="22"/>
        <v>6158.2100666666665</v>
      </c>
      <c r="I111" s="10">
        <f>E111+G111</f>
        <v>73898.520799999998</v>
      </c>
      <c r="J111" s="47">
        <v>76115.520000000004</v>
      </c>
    </row>
    <row r="112" spans="1:106" s="3" customFormat="1" ht="17.25" customHeight="1" x14ac:dyDescent="0.25">
      <c r="A112" s="8" t="s">
        <v>225</v>
      </c>
      <c r="B112" s="12">
        <v>41821</v>
      </c>
      <c r="C112" s="8" t="s">
        <v>226</v>
      </c>
      <c r="D112" s="10">
        <v>5140.88</v>
      </c>
      <c r="E112" s="10">
        <v>61690.51</v>
      </c>
      <c r="F112" s="10">
        <f t="shared" si="23"/>
        <v>29.658899038461538</v>
      </c>
      <c r="G112" s="10">
        <v>6169.05</v>
      </c>
      <c r="H112" s="10">
        <f t="shared" si="22"/>
        <v>5654.9633333333331</v>
      </c>
      <c r="I112" s="10">
        <v>67859.56</v>
      </c>
      <c r="J112" s="47">
        <v>69895.319999999992</v>
      </c>
    </row>
    <row r="113" spans="1:106" s="2" customFormat="1" ht="20.100000000000001" customHeight="1" x14ac:dyDescent="0.25">
      <c r="A113" s="25" t="s">
        <v>227</v>
      </c>
      <c r="B113" s="36">
        <v>45456</v>
      </c>
      <c r="C113" s="25" t="s">
        <v>228</v>
      </c>
      <c r="D113" s="11"/>
      <c r="E113" s="17">
        <f>+D113*12</f>
        <v>0</v>
      </c>
      <c r="F113" s="21">
        <f t="shared" si="23"/>
        <v>0</v>
      </c>
      <c r="G113" s="21"/>
      <c r="H113" s="22">
        <f t="shared" si="22"/>
        <v>8000</v>
      </c>
      <c r="I113" s="22">
        <v>96000</v>
      </c>
      <c r="J113" s="47">
        <v>98880</v>
      </c>
    </row>
    <row r="114" spans="1:106" ht="20.100000000000001" customHeight="1" x14ac:dyDescent="0.2">
      <c r="A114" s="8" t="s">
        <v>229</v>
      </c>
      <c r="B114" s="12">
        <v>45663</v>
      </c>
      <c r="C114" s="8" t="s">
        <v>230</v>
      </c>
      <c r="D114" s="16"/>
      <c r="E114" s="16"/>
      <c r="F114" s="16"/>
      <c r="G114" s="16"/>
      <c r="H114" s="16"/>
      <c r="I114" s="16"/>
      <c r="J114" s="28">
        <v>43888</v>
      </c>
    </row>
    <row r="115" spans="1:106" s="3" customFormat="1" ht="18" customHeight="1" x14ac:dyDescent="0.25">
      <c r="A115" s="8" t="s">
        <v>231</v>
      </c>
      <c r="B115" s="12">
        <v>38938</v>
      </c>
      <c r="C115" s="8" t="s">
        <v>232</v>
      </c>
      <c r="D115" s="10">
        <v>6307.52</v>
      </c>
      <c r="E115" s="10">
        <v>75690.259999999995</v>
      </c>
      <c r="F115" s="10">
        <f t="shared" si="23"/>
        <v>36.389548076923077</v>
      </c>
      <c r="G115" s="10">
        <f>E115*0.04</f>
        <v>3027.6104</v>
      </c>
      <c r="H115" s="10">
        <f t="shared" si="22"/>
        <v>6559.822533333333</v>
      </c>
      <c r="I115" s="10">
        <f t="shared" ref="I115:I120" si="24">E115+G115</f>
        <v>78717.8704</v>
      </c>
      <c r="J115" s="47">
        <v>81079.44</v>
      </c>
    </row>
    <row r="116" spans="1:106" s="3" customFormat="1" ht="20.100000000000001" customHeight="1" x14ac:dyDescent="0.25">
      <c r="A116" s="25" t="s">
        <v>233</v>
      </c>
      <c r="B116" s="36">
        <v>43570</v>
      </c>
      <c r="C116" s="25" t="s">
        <v>234</v>
      </c>
      <c r="D116" s="10">
        <v>3269.1</v>
      </c>
      <c r="E116" s="10">
        <v>39229.160000000003</v>
      </c>
      <c r="F116" s="10">
        <f t="shared" si="23"/>
        <v>18.860173076923079</v>
      </c>
      <c r="G116" s="10">
        <f>E116*0.04</f>
        <v>1569.1664000000001</v>
      </c>
      <c r="H116" s="10">
        <f t="shared" si="22"/>
        <v>3399.8605333333339</v>
      </c>
      <c r="I116" s="10">
        <f t="shared" si="24"/>
        <v>40798.326400000005</v>
      </c>
      <c r="J116" s="47">
        <v>42022.32</v>
      </c>
    </row>
    <row r="117" spans="1:106" s="3" customFormat="1" ht="20.100000000000001" customHeight="1" x14ac:dyDescent="0.2">
      <c r="A117" s="30" t="s">
        <v>235</v>
      </c>
      <c r="B117" s="37">
        <v>44725</v>
      </c>
      <c r="C117" s="30" t="s">
        <v>236</v>
      </c>
      <c r="D117" s="31">
        <v>7072.5</v>
      </c>
      <c r="E117" s="10">
        <f>+D117*12</f>
        <v>84870</v>
      </c>
      <c r="F117" s="10">
        <f t="shared" si="23"/>
        <v>40.802884615384613</v>
      </c>
      <c r="G117" s="10">
        <f>E117*0.04</f>
        <v>3394.8</v>
      </c>
      <c r="H117" s="10">
        <f t="shared" si="22"/>
        <v>7355.4000000000005</v>
      </c>
      <c r="I117" s="10">
        <f t="shared" si="24"/>
        <v>88264.8</v>
      </c>
      <c r="J117" s="47">
        <v>90912.72</v>
      </c>
      <c r="K117" s="38"/>
      <c r="L117" s="38"/>
      <c r="M117" s="3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  <c r="AA117" s="38"/>
      <c r="AB117" s="38"/>
      <c r="AC117" s="38"/>
      <c r="AD117" s="38"/>
      <c r="AE117" s="38"/>
      <c r="AF117" s="38"/>
      <c r="AG117" s="38"/>
      <c r="AH117" s="38"/>
      <c r="AI117" s="38"/>
      <c r="AJ117" s="38"/>
      <c r="AK117" s="38"/>
      <c r="AL117" s="38"/>
      <c r="AM117" s="38"/>
      <c r="AN117" s="38"/>
      <c r="AO117" s="38"/>
      <c r="AP117" s="38"/>
      <c r="AQ117" s="38"/>
      <c r="AR117" s="38"/>
      <c r="AS117" s="38"/>
      <c r="AT117" s="38"/>
      <c r="AU117" s="38"/>
      <c r="AV117" s="38"/>
      <c r="AW117" s="38"/>
      <c r="AX117" s="38"/>
      <c r="AY117" s="38"/>
      <c r="AZ117" s="38"/>
      <c r="BA117" s="38"/>
      <c r="BB117" s="38"/>
      <c r="BC117" s="38"/>
      <c r="BD117" s="38"/>
      <c r="BE117" s="38"/>
      <c r="BF117" s="38"/>
      <c r="BG117" s="38"/>
      <c r="BH117" s="38"/>
      <c r="BI117" s="38"/>
      <c r="BJ117" s="38"/>
      <c r="BK117" s="38"/>
      <c r="BL117" s="38"/>
      <c r="BM117" s="38"/>
      <c r="BN117" s="38"/>
      <c r="BO117" s="38"/>
      <c r="BP117" s="38"/>
      <c r="BQ117" s="38"/>
      <c r="BR117" s="38"/>
      <c r="BS117" s="38"/>
      <c r="BT117" s="38"/>
      <c r="BU117" s="38"/>
      <c r="BV117" s="38"/>
      <c r="BW117" s="38"/>
      <c r="BX117" s="38"/>
      <c r="BY117" s="38"/>
      <c r="BZ117" s="38"/>
      <c r="CA117" s="38"/>
      <c r="CB117" s="38"/>
      <c r="CC117" s="38"/>
      <c r="CD117" s="38"/>
      <c r="CE117" s="38"/>
      <c r="CF117" s="38"/>
      <c r="CG117" s="38"/>
      <c r="CH117" s="38"/>
      <c r="CI117" s="38"/>
      <c r="CJ117" s="38"/>
      <c r="CK117" s="38"/>
      <c r="CL117" s="38"/>
      <c r="CM117" s="38"/>
      <c r="CN117" s="38"/>
      <c r="CO117" s="38"/>
      <c r="CP117" s="38"/>
      <c r="CQ117" s="38"/>
      <c r="CR117" s="38"/>
      <c r="CS117" s="38"/>
      <c r="CT117" s="38"/>
      <c r="CU117" s="38"/>
      <c r="CV117" s="38"/>
      <c r="CW117" s="38"/>
      <c r="CX117" s="38"/>
      <c r="CY117" s="38"/>
      <c r="CZ117" s="38"/>
      <c r="DA117" s="38"/>
      <c r="DB117" s="38"/>
    </row>
    <row r="118" spans="1:106" ht="19.5" customHeight="1" x14ac:dyDescent="0.2">
      <c r="A118" s="8" t="s">
        <v>237</v>
      </c>
      <c r="B118" s="12">
        <v>44417</v>
      </c>
      <c r="C118" s="8" t="s">
        <v>238</v>
      </c>
      <c r="D118" s="10">
        <v>4340.6000000000004</v>
      </c>
      <c r="E118" s="10">
        <v>52087.15</v>
      </c>
      <c r="F118" s="10">
        <f>E118/1560</f>
        <v>33.389198717948716</v>
      </c>
      <c r="G118" s="10">
        <f>E118*0.04</f>
        <v>2083.4859999999999</v>
      </c>
      <c r="H118" s="10">
        <f t="shared" si="22"/>
        <v>4514.2196666666669</v>
      </c>
      <c r="I118" s="10">
        <f t="shared" si="24"/>
        <v>54170.635999999999</v>
      </c>
      <c r="J118" s="47">
        <v>55795.799999999996</v>
      </c>
    </row>
    <row r="119" spans="1:106" ht="20.100000000000001" customHeight="1" x14ac:dyDescent="0.2">
      <c r="A119" s="8" t="s">
        <v>239</v>
      </c>
      <c r="B119" s="12">
        <v>45047</v>
      </c>
      <c r="C119" s="8" t="s">
        <v>240</v>
      </c>
      <c r="D119" s="10">
        <v>3137.42</v>
      </c>
      <c r="E119" s="10">
        <f>+D119*12</f>
        <v>37649.040000000001</v>
      </c>
      <c r="F119" s="26">
        <f>E119/1560</f>
        <v>24.134</v>
      </c>
      <c r="G119" s="10">
        <f>E119*0.04</f>
        <v>1505.9616000000001</v>
      </c>
      <c r="H119" s="10">
        <f t="shared" si="22"/>
        <v>3262.9168000000004</v>
      </c>
      <c r="I119" s="10">
        <f t="shared" si="24"/>
        <v>39155.001600000003</v>
      </c>
      <c r="J119" s="47">
        <v>40329.600000000006</v>
      </c>
    </row>
    <row r="120" spans="1:106" ht="17.25" customHeight="1" x14ac:dyDescent="0.2">
      <c r="A120" s="8" t="s">
        <v>241</v>
      </c>
      <c r="B120" s="12">
        <v>45145</v>
      </c>
      <c r="C120" s="8" t="s">
        <v>242</v>
      </c>
      <c r="D120" s="16">
        <v>5216.5</v>
      </c>
      <c r="E120" s="10">
        <v>62598</v>
      </c>
      <c r="F120" s="26">
        <f>E120/2080</f>
        <v>30.095192307692308</v>
      </c>
      <c r="G120" s="10"/>
      <c r="H120" s="10">
        <f t="shared" si="22"/>
        <v>5216.5</v>
      </c>
      <c r="I120" s="10">
        <f t="shared" si="24"/>
        <v>62598</v>
      </c>
      <c r="J120" s="47">
        <v>64476</v>
      </c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3"/>
      <c r="CW120" s="3"/>
      <c r="CX120" s="3"/>
      <c r="CY120" s="3"/>
      <c r="CZ120" s="3"/>
      <c r="DA120" s="3"/>
      <c r="DB120" s="3"/>
    </row>
    <row r="121" spans="1:106" ht="16.5" customHeight="1" x14ac:dyDescent="0.2">
      <c r="A121" s="14" t="s">
        <v>243</v>
      </c>
      <c r="B121" s="12">
        <v>45293</v>
      </c>
      <c r="C121" s="8" t="s">
        <v>244</v>
      </c>
      <c r="D121" s="17">
        <v>3934.5</v>
      </c>
      <c r="E121" s="11">
        <f>+D121*12</f>
        <v>47214</v>
      </c>
      <c r="F121" s="22">
        <f>E121/2080</f>
        <v>22.699038461538461</v>
      </c>
      <c r="G121" s="22"/>
      <c r="H121" s="10">
        <f t="shared" si="22"/>
        <v>3934.5</v>
      </c>
      <c r="I121" s="11">
        <v>47214</v>
      </c>
      <c r="J121" s="47">
        <v>48630.479999999996</v>
      </c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2"/>
      <c r="CR121" s="2"/>
      <c r="CS121" s="2"/>
      <c r="CT121" s="2"/>
      <c r="CU121" s="2"/>
      <c r="CV121" s="2"/>
      <c r="CW121" s="2"/>
      <c r="CX121" s="2"/>
      <c r="CY121" s="2"/>
      <c r="CZ121" s="2"/>
      <c r="DA121" s="2"/>
      <c r="DB121" s="2"/>
    </row>
    <row r="122" spans="1:106" s="3" customFormat="1" ht="19.5" customHeight="1" x14ac:dyDescent="0.25">
      <c r="A122" s="8" t="s">
        <v>245</v>
      </c>
      <c r="B122" s="12">
        <v>43885</v>
      </c>
      <c r="C122" s="8" t="s">
        <v>246</v>
      </c>
      <c r="D122" s="10">
        <v>3724.12</v>
      </c>
      <c r="E122" s="10">
        <v>44689.38</v>
      </c>
      <c r="F122" s="10">
        <f>E122/1560</f>
        <v>28.647038461538461</v>
      </c>
      <c r="G122" s="10">
        <f>E122*0.04</f>
        <v>1787.5752</v>
      </c>
      <c r="H122" s="10">
        <f t="shared" si="22"/>
        <v>3873.0795999999996</v>
      </c>
      <c r="I122" s="10">
        <f>E122+G122</f>
        <v>46476.955199999997</v>
      </c>
      <c r="J122" s="47">
        <v>47871.24</v>
      </c>
    </row>
    <row r="123" spans="1:106" s="3" customFormat="1" ht="20.100000000000001" customHeight="1" x14ac:dyDescent="0.25">
      <c r="A123" s="8" t="s">
        <v>247</v>
      </c>
      <c r="B123" s="12">
        <v>37210</v>
      </c>
      <c r="C123" s="8" t="s">
        <v>248</v>
      </c>
      <c r="D123" s="10">
        <v>7757.78</v>
      </c>
      <c r="E123" s="10">
        <v>93093.39</v>
      </c>
      <c r="F123" s="10">
        <f t="shared" ref="F123:F131" si="25">E123/2080</f>
        <v>44.756437499999997</v>
      </c>
      <c r="G123" s="10">
        <f>E123*0.04</f>
        <v>3723.7356</v>
      </c>
      <c r="H123" s="10">
        <f t="shared" si="22"/>
        <v>8068.0937999999996</v>
      </c>
      <c r="I123" s="10">
        <f>E123+G123</f>
        <v>96817.125599999999</v>
      </c>
      <c r="J123" s="47">
        <v>99721.68</v>
      </c>
    </row>
    <row r="124" spans="1:106" ht="20.100000000000001" customHeight="1" x14ac:dyDescent="0.2">
      <c r="A124" s="8" t="s">
        <v>249</v>
      </c>
      <c r="B124" s="12">
        <v>41291</v>
      </c>
      <c r="C124" s="8" t="s">
        <v>250</v>
      </c>
      <c r="D124" s="10">
        <v>5778.75</v>
      </c>
      <c r="E124" s="10">
        <f>+D124*12</f>
        <v>69345</v>
      </c>
      <c r="F124" s="10">
        <f t="shared" si="25"/>
        <v>33.338942307692307</v>
      </c>
      <c r="G124" s="10">
        <f>E124*0.04</f>
        <v>2773.8</v>
      </c>
      <c r="H124" s="10">
        <f t="shared" si="22"/>
        <v>6009.9000000000005</v>
      </c>
      <c r="I124" s="10">
        <f>E124+G124</f>
        <v>72118.8</v>
      </c>
      <c r="J124" s="47">
        <v>74282.399999999994</v>
      </c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3"/>
      <c r="CW124" s="3"/>
      <c r="CX124" s="3"/>
      <c r="CY124" s="3"/>
      <c r="CZ124" s="3"/>
      <c r="DA124" s="3"/>
      <c r="DB124" s="3"/>
    </row>
    <row r="125" spans="1:106" s="3" customFormat="1" ht="20.100000000000001" customHeight="1" x14ac:dyDescent="0.25">
      <c r="A125" s="8" t="s">
        <v>251</v>
      </c>
      <c r="B125" s="12">
        <v>41253</v>
      </c>
      <c r="C125" s="8" t="s">
        <v>252</v>
      </c>
      <c r="D125" s="10">
        <v>4336.2299999999996</v>
      </c>
      <c r="E125" s="10">
        <v>52034.8</v>
      </c>
      <c r="F125" s="10">
        <f t="shared" si="25"/>
        <v>25.016730769230772</v>
      </c>
      <c r="G125" s="10">
        <f>E125*0.04</f>
        <v>2081.3920000000003</v>
      </c>
      <c r="H125" s="10">
        <f t="shared" si="22"/>
        <v>4509.6826666666666</v>
      </c>
      <c r="I125" s="10">
        <f>E125+G125</f>
        <v>54116.192000000003</v>
      </c>
      <c r="J125" s="47">
        <v>55739.64</v>
      </c>
    </row>
    <row r="126" spans="1:106" s="34" customFormat="1" ht="16.5" customHeight="1" x14ac:dyDescent="0.2">
      <c r="A126" s="8" t="s">
        <v>253</v>
      </c>
      <c r="B126" s="12">
        <v>45145</v>
      </c>
      <c r="C126" s="8" t="s">
        <v>254</v>
      </c>
      <c r="D126" s="16">
        <v>6088.47</v>
      </c>
      <c r="E126" s="10">
        <f>+D126*12</f>
        <v>73061.64</v>
      </c>
      <c r="F126" s="26">
        <f t="shared" si="25"/>
        <v>35.125788461538463</v>
      </c>
      <c r="G126" s="10"/>
      <c r="H126" s="10">
        <f t="shared" si="22"/>
        <v>6697.2583333333341</v>
      </c>
      <c r="I126" s="10">
        <v>80367.100000000006</v>
      </c>
      <c r="J126" s="47">
        <v>82778.16</v>
      </c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/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/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/>
      <c r="BQ126" s="15"/>
      <c r="BR126" s="15"/>
      <c r="BS126" s="15"/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/>
      <c r="CO126" s="15"/>
      <c r="CP126" s="15"/>
      <c r="CQ126" s="15"/>
      <c r="CR126" s="15"/>
      <c r="CS126" s="15"/>
      <c r="CT126" s="15"/>
      <c r="CU126" s="15"/>
      <c r="CV126" s="15"/>
      <c r="CW126" s="15"/>
      <c r="CX126" s="15"/>
      <c r="CY126" s="15"/>
      <c r="CZ126" s="15"/>
      <c r="DA126" s="15"/>
      <c r="DB126" s="15"/>
    </row>
    <row r="127" spans="1:106" s="2" customFormat="1" ht="20.100000000000001" customHeight="1" x14ac:dyDescent="0.25">
      <c r="A127" s="8" t="s">
        <v>255</v>
      </c>
      <c r="B127" s="12">
        <v>42255</v>
      </c>
      <c r="C127" s="8" t="s">
        <v>256</v>
      </c>
      <c r="D127" s="16">
        <v>3573.3</v>
      </c>
      <c r="E127" s="16">
        <v>42879.62</v>
      </c>
      <c r="F127" s="16">
        <f t="shared" si="25"/>
        <v>20.615201923076924</v>
      </c>
      <c r="G127" s="16">
        <f>E127*0.04</f>
        <v>1715.1848000000002</v>
      </c>
      <c r="H127" s="16">
        <f t="shared" si="22"/>
        <v>3716.2337333333339</v>
      </c>
      <c r="I127" s="16">
        <f>E127+G127</f>
        <v>44594.804800000005</v>
      </c>
      <c r="J127" s="47">
        <v>45932.639999999999</v>
      </c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3"/>
      <c r="CW127" s="3"/>
      <c r="CX127" s="3"/>
      <c r="CY127" s="3"/>
      <c r="CZ127" s="3"/>
      <c r="DA127" s="3"/>
      <c r="DB127" s="3"/>
    </row>
    <row r="128" spans="1:106" s="3" customFormat="1" ht="20.100000000000001" customHeight="1" x14ac:dyDescent="0.25">
      <c r="A128" s="8" t="s">
        <v>257</v>
      </c>
      <c r="B128" s="12">
        <v>45299</v>
      </c>
      <c r="C128" s="8" t="s">
        <v>258</v>
      </c>
      <c r="D128" s="11">
        <v>2833.34</v>
      </c>
      <c r="E128" s="11">
        <f>+D128*12</f>
        <v>34000.080000000002</v>
      </c>
      <c r="F128" s="22">
        <f t="shared" si="25"/>
        <v>16.346192307692309</v>
      </c>
      <c r="G128" s="22"/>
      <c r="H128" s="11">
        <v>2833.34</v>
      </c>
      <c r="I128" s="11">
        <f>+H128*12</f>
        <v>34000.080000000002</v>
      </c>
      <c r="J128" s="47">
        <v>35020.080000000002</v>
      </c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2"/>
      <c r="CR128" s="2"/>
      <c r="CS128" s="2"/>
      <c r="CT128" s="2"/>
      <c r="CU128" s="2"/>
      <c r="CV128" s="2"/>
      <c r="CW128" s="2"/>
      <c r="CX128" s="2"/>
      <c r="CY128" s="2"/>
      <c r="CZ128" s="2"/>
      <c r="DA128" s="2"/>
      <c r="DB128" s="2"/>
    </row>
    <row r="129" spans="1:106" s="2" customFormat="1" ht="20.100000000000001" customHeight="1" x14ac:dyDescent="0.25">
      <c r="A129" s="8" t="s">
        <v>259</v>
      </c>
      <c r="B129" s="12">
        <v>40469</v>
      </c>
      <c r="C129" s="8" t="s">
        <v>260</v>
      </c>
      <c r="D129" s="16">
        <v>3700.84</v>
      </c>
      <c r="E129" s="16">
        <f>+D129*12</f>
        <v>44410.080000000002</v>
      </c>
      <c r="F129" s="16">
        <f t="shared" si="25"/>
        <v>21.350999999999999</v>
      </c>
      <c r="G129" s="10">
        <f t="shared" ref="G129:G138" si="26">E129*0.04</f>
        <v>1776.4032000000002</v>
      </c>
      <c r="H129" s="10">
        <f t="shared" ref="H129:H154" si="27">I129/12</f>
        <v>3848.8736000000004</v>
      </c>
      <c r="I129" s="10">
        <f t="shared" ref="I129:I137" si="28">E129+G129</f>
        <v>46186.483200000002</v>
      </c>
      <c r="J129" s="47">
        <v>47572.08</v>
      </c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</row>
    <row r="130" spans="1:106" s="38" customFormat="1" ht="20.100000000000001" customHeight="1" x14ac:dyDescent="0.2">
      <c r="A130" s="8" t="s">
        <v>261</v>
      </c>
      <c r="B130" s="12">
        <v>42912</v>
      </c>
      <c r="C130" s="8" t="s">
        <v>262</v>
      </c>
      <c r="D130" s="16">
        <v>3556.73</v>
      </c>
      <c r="E130" s="10">
        <v>42680.71</v>
      </c>
      <c r="F130" s="10">
        <f t="shared" si="25"/>
        <v>20.519572115384616</v>
      </c>
      <c r="G130" s="10">
        <f t="shared" si="26"/>
        <v>1707.2284</v>
      </c>
      <c r="H130" s="10">
        <f t="shared" si="27"/>
        <v>3698.9948666666664</v>
      </c>
      <c r="I130" s="10">
        <f t="shared" si="28"/>
        <v>44387.938399999999</v>
      </c>
      <c r="J130" s="47">
        <v>45719.520000000004</v>
      </c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3"/>
      <c r="CW130" s="3"/>
      <c r="CX130" s="3"/>
      <c r="CY130" s="3"/>
      <c r="CZ130" s="3"/>
      <c r="DA130" s="3"/>
      <c r="DB130" s="3"/>
    </row>
    <row r="131" spans="1:106" s="3" customFormat="1" ht="20.100000000000001" customHeight="1" x14ac:dyDescent="0.2">
      <c r="A131" s="8" t="s">
        <v>263</v>
      </c>
      <c r="B131" s="12">
        <v>44361</v>
      </c>
      <c r="C131" s="8" t="s">
        <v>264</v>
      </c>
      <c r="D131" s="10">
        <v>3805.41</v>
      </c>
      <c r="E131" s="10">
        <v>45664.95</v>
      </c>
      <c r="F131" s="10">
        <f t="shared" si="25"/>
        <v>21.954302884615384</v>
      </c>
      <c r="G131" s="10">
        <f t="shared" si="26"/>
        <v>1826.598</v>
      </c>
      <c r="H131" s="10">
        <f t="shared" si="27"/>
        <v>3957.6289999999995</v>
      </c>
      <c r="I131" s="10">
        <f t="shared" si="28"/>
        <v>47491.547999999995</v>
      </c>
      <c r="J131" s="47">
        <v>48916.32</v>
      </c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/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/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/>
      <c r="BT131" s="15"/>
      <c r="BU131" s="15"/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/>
      <c r="CO131" s="15"/>
      <c r="CP131" s="15"/>
      <c r="CQ131" s="15"/>
      <c r="CR131" s="15"/>
      <c r="CS131" s="15"/>
      <c r="CT131" s="15"/>
      <c r="CU131" s="15"/>
      <c r="CV131" s="15"/>
      <c r="CW131" s="15"/>
      <c r="CX131" s="15"/>
      <c r="CY131" s="15"/>
      <c r="CZ131" s="15"/>
      <c r="DA131" s="15"/>
      <c r="DB131" s="15"/>
    </row>
    <row r="132" spans="1:106" s="3" customFormat="1" ht="18.75" customHeight="1" x14ac:dyDescent="0.25">
      <c r="A132" s="8" t="s">
        <v>265</v>
      </c>
      <c r="B132" s="12">
        <v>42856</v>
      </c>
      <c r="C132" s="8" t="s">
        <v>266</v>
      </c>
      <c r="D132" s="10">
        <v>4098.88</v>
      </c>
      <c r="E132" s="10">
        <v>49186.57</v>
      </c>
      <c r="F132" s="10">
        <f>E132/1560</f>
        <v>31.529852564102566</v>
      </c>
      <c r="G132" s="10">
        <f t="shared" si="26"/>
        <v>1967.4628</v>
      </c>
      <c r="H132" s="10">
        <f t="shared" si="27"/>
        <v>4262.8360666666667</v>
      </c>
      <c r="I132" s="10">
        <f t="shared" si="28"/>
        <v>51154.032800000001</v>
      </c>
      <c r="J132" s="47">
        <v>72000</v>
      </c>
    </row>
    <row r="133" spans="1:106" ht="19.5" customHeight="1" x14ac:dyDescent="0.2">
      <c r="A133" s="8" t="s">
        <v>267</v>
      </c>
      <c r="B133" s="12">
        <v>41498</v>
      </c>
      <c r="C133" s="8" t="s">
        <v>268</v>
      </c>
      <c r="D133" s="16">
        <v>4288.41</v>
      </c>
      <c r="E133" s="10">
        <v>51460.91</v>
      </c>
      <c r="F133" s="10">
        <f>E133/1560</f>
        <v>32.98776282051282</v>
      </c>
      <c r="G133" s="10">
        <f t="shared" si="26"/>
        <v>2058.4364</v>
      </c>
      <c r="H133" s="10">
        <f t="shared" si="27"/>
        <v>4459.9455333333335</v>
      </c>
      <c r="I133" s="10">
        <f t="shared" si="28"/>
        <v>53519.346400000002</v>
      </c>
      <c r="J133" s="47">
        <v>55124.88</v>
      </c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3"/>
      <c r="CW133" s="3"/>
      <c r="CX133" s="3"/>
      <c r="CY133" s="3"/>
      <c r="CZ133" s="3"/>
      <c r="DA133" s="3"/>
      <c r="DB133" s="3"/>
    </row>
    <row r="134" spans="1:106" s="3" customFormat="1" ht="20.100000000000001" customHeight="1" x14ac:dyDescent="0.25">
      <c r="A134" s="25" t="s">
        <v>269</v>
      </c>
      <c r="B134" s="36">
        <v>42772</v>
      </c>
      <c r="C134" s="14" t="s">
        <v>270</v>
      </c>
      <c r="D134" s="10">
        <v>10687.04</v>
      </c>
      <c r="E134" s="10">
        <f>+D134*12</f>
        <v>128244.48000000001</v>
      </c>
      <c r="F134" s="10">
        <f>E134/2080</f>
        <v>61.656000000000006</v>
      </c>
      <c r="G134" s="10">
        <f t="shared" si="26"/>
        <v>5129.7792000000009</v>
      </c>
      <c r="H134" s="10">
        <f t="shared" si="27"/>
        <v>11114.5216</v>
      </c>
      <c r="I134" s="10">
        <f t="shared" si="28"/>
        <v>133374.2592</v>
      </c>
      <c r="J134" s="47">
        <v>137375.51999999999</v>
      </c>
    </row>
    <row r="135" spans="1:106" s="3" customFormat="1" ht="20.25" customHeight="1" x14ac:dyDescent="0.25">
      <c r="A135" s="8" t="s">
        <v>271</v>
      </c>
      <c r="B135" s="13">
        <v>38911</v>
      </c>
      <c r="C135" s="8" t="s">
        <v>272</v>
      </c>
      <c r="D135" s="10">
        <v>6307.52</v>
      </c>
      <c r="E135" s="10">
        <v>75690.259999999995</v>
      </c>
      <c r="F135" s="10">
        <f t="shared" ref="F135:F149" si="29">E135/2080</f>
        <v>36.389548076923077</v>
      </c>
      <c r="G135" s="10">
        <f t="shared" si="26"/>
        <v>3027.6104</v>
      </c>
      <c r="H135" s="10">
        <f t="shared" si="27"/>
        <v>6559.822533333333</v>
      </c>
      <c r="I135" s="10">
        <f t="shared" si="28"/>
        <v>78717.8704</v>
      </c>
      <c r="J135" s="47">
        <v>81079.44</v>
      </c>
    </row>
    <row r="136" spans="1:106" s="3" customFormat="1" ht="20.100000000000001" customHeight="1" x14ac:dyDescent="0.25">
      <c r="A136" s="8" t="s">
        <v>273</v>
      </c>
      <c r="B136" s="12">
        <v>36039</v>
      </c>
      <c r="C136" s="14" t="s">
        <v>274</v>
      </c>
      <c r="D136" s="16">
        <v>6493.16</v>
      </c>
      <c r="E136" s="16">
        <v>77917.98</v>
      </c>
      <c r="F136" s="16">
        <f t="shared" si="29"/>
        <v>37.460567307692308</v>
      </c>
      <c r="G136" s="10">
        <f t="shared" si="26"/>
        <v>3116.7192</v>
      </c>
      <c r="H136" s="10">
        <f t="shared" si="27"/>
        <v>6752.8915999999999</v>
      </c>
      <c r="I136" s="10">
        <f t="shared" si="28"/>
        <v>81034.699200000003</v>
      </c>
      <c r="J136" s="47">
        <v>83465.759999999995</v>
      </c>
    </row>
    <row r="137" spans="1:106" s="3" customFormat="1" ht="20.100000000000001" customHeight="1" x14ac:dyDescent="0.25">
      <c r="A137" s="8" t="s">
        <v>275</v>
      </c>
      <c r="B137" s="12">
        <v>43633</v>
      </c>
      <c r="C137" s="8" t="s">
        <v>276</v>
      </c>
      <c r="D137" s="10">
        <v>3448.66</v>
      </c>
      <c r="E137" s="10">
        <v>41383.93</v>
      </c>
      <c r="F137" s="10">
        <f t="shared" si="29"/>
        <v>19.896120192307691</v>
      </c>
      <c r="G137" s="10">
        <f t="shared" si="26"/>
        <v>1655.3572000000001</v>
      </c>
      <c r="H137" s="10">
        <f t="shared" si="27"/>
        <v>3586.6072666666664</v>
      </c>
      <c r="I137" s="10">
        <f t="shared" si="28"/>
        <v>43039.287199999999</v>
      </c>
      <c r="J137" s="47">
        <v>44330.520000000004</v>
      </c>
    </row>
    <row r="138" spans="1:106" s="3" customFormat="1" ht="20.100000000000001" customHeight="1" x14ac:dyDescent="0.25">
      <c r="A138" s="8" t="s">
        <v>277</v>
      </c>
      <c r="B138" s="12">
        <v>38202</v>
      </c>
      <c r="C138" s="8" t="s">
        <v>278</v>
      </c>
      <c r="D138" s="10">
        <v>9312.64</v>
      </c>
      <c r="E138" s="10">
        <v>111751.72</v>
      </c>
      <c r="F138" s="10">
        <f t="shared" si="29"/>
        <v>53.726788461538462</v>
      </c>
      <c r="G138" s="10">
        <f t="shared" si="26"/>
        <v>4470.0688</v>
      </c>
      <c r="H138" s="10">
        <f t="shared" si="27"/>
        <v>9835.1483333333326</v>
      </c>
      <c r="I138" s="10">
        <v>118021.78</v>
      </c>
      <c r="J138" s="47">
        <v>121562.40000000001</v>
      </c>
    </row>
    <row r="139" spans="1:106" s="3" customFormat="1" ht="20.100000000000001" customHeight="1" x14ac:dyDescent="0.25">
      <c r="A139" s="14" t="s">
        <v>279</v>
      </c>
      <c r="B139" s="12">
        <v>45174</v>
      </c>
      <c r="C139" s="8" t="s">
        <v>280</v>
      </c>
      <c r="D139" s="11">
        <v>5333.33</v>
      </c>
      <c r="E139" s="11">
        <v>64000</v>
      </c>
      <c r="F139" s="22">
        <f t="shared" si="29"/>
        <v>30.76923076923077</v>
      </c>
      <c r="G139" s="10"/>
      <c r="H139" s="10">
        <f t="shared" si="27"/>
        <v>5333.333333333333</v>
      </c>
      <c r="I139" s="10">
        <f>E139+G139</f>
        <v>64000</v>
      </c>
      <c r="J139" s="47">
        <v>65919.959999999992</v>
      </c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2"/>
      <c r="CR139" s="2"/>
      <c r="CS139" s="2"/>
      <c r="CT139" s="2"/>
      <c r="CU139" s="2"/>
      <c r="CV139" s="2"/>
      <c r="CW139" s="2"/>
      <c r="CX139" s="2"/>
      <c r="CY139" s="2"/>
      <c r="CZ139" s="2"/>
      <c r="DA139" s="2"/>
      <c r="DB139" s="2"/>
    </row>
    <row r="140" spans="1:106" s="2" customFormat="1" ht="20.100000000000001" customHeight="1" x14ac:dyDescent="0.2">
      <c r="A140" s="8" t="s">
        <v>281</v>
      </c>
      <c r="B140" s="12">
        <v>44697</v>
      </c>
      <c r="C140" s="8" t="s">
        <v>282</v>
      </c>
      <c r="D140" s="10">
        <v>3486.54</v>
      </c>
      <c r="E140" s="10">
        <v>41838.43</v>
      </c>
      <c r="F140" s="10">
        <f t="shared" si="29"/>
        <v>20.114629807692307</v>
      </c>
      <c r="G140" s="10">
        <v>4465.01</v>
      </c>
      <c r="H140" s="10">
        <f t="shared" si="27"/>
        <v>3835.8700000000003</v>
      </c>
      <c r="I140" s="10">
        <v>46030.44</v>
      </c>
      <c r="J140" s="47">
        <v>47411.399999999994</v>
      </c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</row>
    <row r="141" spans="1:106" s="3" customFormat="1" ht="20.100000000000001" customHeight="1" x14ac:dyDescent="0.25">
      <c r="A141" s="8" t="s">
        <v>283</v>
      </c>
      <c r="B141" s="12">
        <v>45131</v>
      </c>
      <c r="C141" s="8" t="s">
        <v>284</v>
      </c>
      <c r="D141" s="10">
        <v>3244.08</v>
      </c>
      <c r="E141" s="10">
        <v>38929</v>
      </c>
      <c r="F141" s="26">
        <f t="shared" si="29"/>
        <v>18.715865384615384</v>
      </c>
      <c r="G141" s="10"/>
      <c r="H141" s="10">
        <f t="shared" si="27"/>
        <v>3244.0833333333335</v>
      </c>
      <c r="I141" s="10">
        <f t="shared" ref="I141:I154" si="30">E141+G141</f>
        <v>38929</v>
      </c>
      <c r="J141" s="47">
        <v>40096.92</v>
      </c>
    </row>
    <row r="142" spans="1:106" ht="20.100000000000001" customHeight="1" x14ac:dyDescent="0.2">
      <c r="A142" s="8" t="s">
        <v>285</v>
      </c>
      <c r="B142" s="12">
        <v>39330</v>
      </c>
      <c r="C142" s="27" t="s">
        <v>286</v>
      </c>
      <c r="D142" s="10">
        <v>6316.04</v>
      </c>
      <c r="E142" s="10">
        <v>75792.429999999993</v>
      </c>
      <c r="F142" s="10">
        <f t="shared" si="29"/>
        <v>36.438668269230767</v>
      </c>
      <c r="G142" s="10">
        <f>E142*0.04</f>
        <v>3031.6971999999996</v>
      </c>
      <c r="H142" s="10">
        <f t="shared" si="27"/>
        <v>6568.6772666666657</v>
      </c>
      <c r="I142" s="10">
        <f t="shared" si="30"/>
        <v>78824.127199999988</v>
      </c>
      <c r="J142" s="47">
        <v>81188.88</v>
      </c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3"/>
      <c r="CW142" s="3"/>
      <c r="CX142" s="3"/>
      <c r="CY142" s="3"/>
      <c r="CZ142" s="3"/>
      <c r="DA142" s="3"/>
      <c r="DB142" s="3"/>
    </row>
    <row r="143" spans="1:106" s="3" customFormat="1" ht="20.100000000000001" customHeight="1" x14ac:dyDescent="0.25">
      <c r="A143" s="8" t="s">
        <v>287</v>
      </c>
      <c r="B143" s="12">
        <v>43282</v>
      </c>
      <c r="C143" s="8" t="s">
        <v>288</v>
      </c>
      <c r="D143" s="10">
        <v>3303.08</v>
      </c>
      <c r="E143" s="10">
        <v>39637.01</v>
      </c>
      <c r="F143" s="10">
        <f t="shared" si="29"/>
        <v>19.056254807692309</v>
      </c>
      <c r="G143" s="10">
        <f>E143*0.04</f>
        <v>1585.4804000000001</v>
      </c>
      <c r="H143" s="10">
        <f t="shared" si="27"/>
        <v>3435.2075333333337</v>
      </c>
      <c r="I143" s="10">
        <f t="shared" si="30"/>
        <v>41222.490400000002</v>
      </c>
      <c r="J143" s="47">
        <v>42459.12</v>
      </c>
    </row>
    <row r="144" spans="1:106" s="2" customFormat="1" ht="20.100000000000001" customHeight="1" x14ac:dyDescent="0.25">
      <c r="A144" s="8" t="s">
        <v>289</v>
      </c>
      <c r="B144" s="12">
        <v>45159</v>
      </c>
      <c r="C144" s="8" t="s">
        <v>290</v>
      </c>
      <c r="D144" s="10">
        <v>3459.75</v>
      </c>
      <c r="E144" s="10">
        <v>41517</v>
      </c>
      <c r="F144" s="26">
        <f t="shared" si="29"/>
        <v>19.960096153846155</v>
      </c>
      <c r="G144" s="10"/>
      <c r="H144" s="10">
        <f t="shared" si="27"/>
        <v>3459.75</v>
      </c>
      <c r="I144" s="10">
        <f t="shared" si="30"/>
        <v>41517</v>
      </c>
      <c r="J144" s="47">
        <v>42762.479999999996</v>
      </c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3"/>
      <c r="CW144" s="3"/>
      <c r="CX144" s="3"/>
      <c r="CY144" s="3"/>
      <c r="CZ144" s="3"/>
      <c r="DA144" s="3"/>
      <c r="DB144" s="3"/>
    </row>
    <row r="145" spans="1:106" s="3" customFormat="1" ht="20.100000000000001" customHeight="1" x14ac:dyDescent="0.25">
      <c r="A145" s="8" t="s">
        <v>291</v>
      </c>
      <c r="B145" s="12">
        <v>42767</v>
      </c>
      <c r="C145" s="8" t="s">
        <v>292</v>
      </c>
      <c r="D145" s="10">
        <v>6281.66</v>
      </c>
      <c r="E145" s="10">
        <v>75379.87</v>
      </c>
      <c r="F145" s="10">
        <f t="shared" si="29"/>
        <v>36.240322115384615</v>
      </c>
      <c r="G145" s="10">
        <f>E145*0.04</f>
        <v>3015.1947999999998</v>
      </c>
      <c r="H145" s="10">
        <f t="shared" si="27"/>
        <v>6532.9220666666661</v>
      </c>
      <c r="I145" s="10">
        <f t="shared" si="30"/>
        <v>78395.064799999993</v>
      </c>
      <c r="J145" s="47">
        <v>80746.92</v>
      </c>
    </row>
    <row r="146" spans="1:106" s="3" customFormat="1" ht="20.100000000000001" customHeight="1" x14ac:dyDescent="0.25">
      <c r="A146" s="8" t="s">
        <v>293</v>
      </c>
      <c r="B146" s="12">
        <v>39517</v>
      </c>
      <c r="C146" s="8" t="s">
        <v>294</v>
      </c>
      <c r="D146" s="10">
        <v>5041.87</v>
      </c>
      <c r="E146" s="10">
        <v>60502.47</v>
      </c>
      <c r="F146" s="10">
        <f t="shared" si="29"/>
        <v>29.087725961538464</v>
      </c>
      <c r="G146" s="10"/>
      <c r="H146" s="10">
        <f t="shared" si="27"/>
        <v>5041.8725000000004</v>
      </c>
      <c r="I146" s="10">
        <f t="shared" si="30"/>
        <v>60502.47</v>
      </c>
      <c r="J146" s="47">
        <v>62317.56</v>
      </c>
    </row>
    <row r="147" spans="1:106" s="3" customFormat="1" ht="20.100000000000001" customHeight="1" x14ac:dyDescent="0.25">
      <c r="A147" s="8" t="s">
        <v>295</v>
      </c>
      <c r="B147" s="12">
        <v>42086</v>
      </c>
      <c r="C147" s="8" t="s">
        <v>296</v>
      </c>
      <c r="D147" s="10">
        <v>3472.2</v>
      </c>
      <c r="E147" s="10">
        <v>41666.370000000003</v>
      </c>
      <c r="F147" s="10">
        <f t="shared" si="29"/>
        <v>20.031908653846155</v>
      </c>
      <c r="G147" s="10">
        <f t="shared" ref="G147:G153" si="31">E147*0.04</f>
        <v>1666.6548000000003</v>
      </c>
      <c r="H147" s="10">
        <f t="shared" si="27"/>
        <v>3611.0853999999999</v>
      </c>
      <c r="I147" s="10">
        <f t="shared" si="30"/>
        <v>43333.024799999999</v>
      </c>
      <c r="J147" s="47">
        <v>44633.04</v>
      </c>
    </row>
    <row r="148" spans="1:106" s="3" customFormat="1" ht="20.100000000000001" customHeight="1" x14ac:dyDescent="0.25">
      <c r="A148" s="8" t="s">
        <v>297</v>
      </c>
      <c r="B148" s="12">
        <v>41470</v>
      </c>
      <c r="C148" s="8" t="s">
        <v>298</v>
      </c>
      <c r="D148" s="10">
        <v>4991.6499999999996</v>
      </c>
      <c r="E148" s="10">
        <v>59899.81</v>
      </c>
      <c r="F148" s="10">
        <f t="shared" si="29"/>
        <v>28.797985576923075</v>
      </c>
      <c r="G148" s="10">
        <f t="shared" si="31"/>
        <v>2395.9924000000001</v>
      </c>
      <c r="H148" s="10">
        <f t="shared" si="27"/>
        <v>5191.316866666667</v>
      </c>
      <c r="I148" s="10">
        <f t="shared" si="30"/>
        <v>62295.8024</v>
      </c>
      <c r="J148" s="47">
        <v>64164.72</v>
      </c>
    </row>
    <row r="149" spans="1:106" ht="20.100000000000001" customHeight="1" x14ac:dyDescent="0.2">
      <c r="A149" s="8" t="s">
        <v>299</v>
      </c>
      <c r="B149" s="12">
        <v>44613</v>
      </c>
      <c r="C149" s="8" t="s">
        <v>300</v>
      </c>
      <c r="D149" s="16">
        <v>3450</v>
      </c>
      <c r="E149" s="16">
        <f>+D149*12</f>
        <v>41400</v>
      </c>
      <c r="F149" s="10">
        <f t="shared" si="29"/>
        <v>19.903846153846153</v>
      </c>
      <c r="G149" s="10">
        <f t="shared" si="31"/>
        <v>1656</v>
      </c>
      <c r="H149" s="10">
        <f t="shared" si="27"/>
        <v>3588</v>
      </c>
      <c r="I149" s="10">
        <f t="shared" si="30"/>
        <v>43056</v>
      </c>
      <c r="J149" s="47">
        <v>44347.68</v>
      </c>
    </row>
    <row r="150" spans="1:106" s="3" customFormat="1" ht="18" customHeight="1" x14ac:dyDescent="0.25">
      <c r="A150" s="8" t="s">
        <v>301</v>
      </c>
      <c r="B150" s="12">
        <v>41500</v>
      </c>
      <c r="C150" s="39" t="s">
        <v>302</v>
      </c>
      <c r="D150" s="10">
        <v>4288.41</v>
      </c>
      <c r="E150" s="10">
        <v>51460.91</v>
      </c>
      <c r="F150" s="10">
        <f>E150/1560</f>
        <v>32.98776282051282</v>
      </c>
      <c r="G150" s="10">
        <f t="shared" si="31"/>
        <v>2058.4364</v>
      </c>
      <c r="H150" s="10">
        <f t="shared" si="27"/>
        <v>4459.9455333333335</v>
      </c>
      <c r="I150" s="10">
        <f t="shared" si="30"/>
        <v>53519.346400000002</v>
      </c>
      <c r="J150" s="47">
        <v>55124.88</v>
      </c>
    </row>
    <row r="151" spans="1:106" s="3" customFormat="1" ht="20.100000000000001" customHeight="1" x14ac:dyDescent="0.2">
      <c r="A151" s="8" t="s">
        <v>303</v>
      </c>
      <c r="B151" s="12">
        <v>45089</v>
      </c>
      <c r="C151" s="8" t="s">
        <v>304</v>
      </c>
      <c r="D151" s="10">
        <v>3846.33</v>
      </c>
      <c r="E151" s="10">
        <f>+D151*12</f>
        <v>46155.96</v>
      </c>
      <c r="F151" s="26">
        <f>E151/1560</f>
        <v>29.587153846153846</v>
      </c>
      <c r="G151" s="10">
        <f t="shared" si="31"/>
        <v>1846.2384</v>
      </c>
      <c r="H151" s="10">
        <f t="shared" si="27"/>
        <v>4000.1831999999999</v>
      </c>
      <c r="I151" s="10">
        <f t="shared" si="30"/>
        <v>48002.198400000001</v>
      </c>
      <c r="J151" s="47">
        <v>49442.28</v>
      </c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/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/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/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/>
      <c r="CO151" s="15"/>
      <c r="CP151" s="15"/>
      <c r="CQ151" s="15"/>
      <c r="CR151" s="15"/>
      <c r="CS151" s="15"/>
      <c r="CT151" s="15"/>
      <c r="CU151" s="15"/>
      <c r="CV151" s="15"/>
      <c r="CW151" s="15"/>
      <c r="CX151" s="15"/>
      <c r="CY151" s="15"/>
      <c r="CZ151" s="15"/>
      <c r="DA151" s="15"/>
      <c r="DB151" s="15"/>
    </row>
    <row r="152" spans="1:106" ht="19.5" customHeight="1" x14ac:dyDescent="0.2">
      <c r="A152" s="8" t="s">
        <v>305</v>
      </c>
      <c r="B152" s="12">
        <v>44105</v>
      </c>
      <c r="C152" s="39" t="s">
        <v>244</v>
      </c>
      <c r="D152" s="10">
        <v>3938.5</v>
      </c>
      <c r="E152" s="10">
        <v>47261.95</v>
      </c>
      <c r="F152" s="10">
        <f>E152/1560</f>
        <v>30.296121794871794</v>
      </c>
      <c r="G152" s="10">
        <f t="shared" si="31"/>
        <v>1890.4779999999998</v>
      </c>
      <c r="H152" s="10">
        <f t="shared" si="27"/>
        <v>4096.0356666666667</v>
      </c>
      <c r="I152" s="10">
        <f t="shared" si="30"/>
        <v>49152.428</v>
      </c>
      <c r="J152" s="47">
        <v>50627.040000000001</v>
      </c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3"/>
      <c r="CW152" s="3"/>
      <c r="CX152" s="3"/>
      <c r="CY152" s="3"/>
      <c r="CZ152" s="3"/>
      <c r="DA152" s="3"/>
      <c r="DB152" s="3"/>
    </row>
    <row r="153" spans="1:106" s="3" customFormat="1" ht="20.100000000000001" customHeight="1" x14ac:dyDescent="0.2">
      <c r="A153" s="8" t="s">
        <v>306</v>
      </c>
      <c r="B153" s="12">
        <v>43864</v>
      </c>
      <c r="C153" s="8" t="s">
        <v>307</v>
      </c>
      <c r="D153" s="10">
        <v>3225.06</v>
      </c>
      <c r="E153" s="10">
        <f>+D153*12</f>
        <v>38700.720000000001</v>
      </c>
      <c r="F153" s="10">
        <f>E153/2080</f>
        <v>18.606115384615386</v>
      </c>
      <c r="G153" s="10">
        <f t="shared" si="31"/>
        <v>1548.0288</v>
      </c>
      <c r="H153" s="10">
        <f t="shared" si="27"/>
        <v>3354.0624000000003</v>
      </c>
      <c r="I153" s="10">
        <f t="shared" si="30"/>
        <v>40248.748800000001</v>
      </c>
      <c r="J153" s="47">
        <v>41456.159999999996</v>
      </c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</row>
    <row r="154" spans="1:106" s="3" customFormat="1" ht="20.100000000000001" customHeight="1" x14ac:dyDescent="0.25">
      <c r="A154" s="14" t="s">
        <v>308</v>
      </c>
      <c r="B154" s="12">
        <v>45166</v>
      </c>
      <c r="C154" s="8" t="s">
        <v>260</v>
      </c>
      <c r="D154" s="11">
        <v>3333</v>
      </c>
      <c r="E154" s="11">
        <v>40000</v>
      </c>
      <c r="F154" s="22">
        <f>E154/2080</f>
        <v>19.23076923076923</v>
      </c>
      <c r="G154" s="10"/>
      <c r="H154" s="10">
        <f t="shared" si="27"/>
        <v>3333.3333333333335</v>
      </c>
      <c r="I154" s="10">
        <f t="shared" si="30"/>
        <v>40000</v>
      </c>
      <c r="J154" s="47">
        <v>41199.96</v>
      </c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2"/>
      <c r="CR154" s="2"/>
      <c r="CS154" s="2"/>
      <c r="CT154" s="2"/>
      <c r="CU154" s="2"/>
      <c r="CV154" s="2"/>
      <c r="CW154" s="2"/>
      <c r="CX154" s="2"/>
      <c r="CY154" s="2"/>
      <c r="CZ154" s="2"/>
      <c r="DA154" s="2"/>
      <c r="DB154" s="2"/>
    </row>
    <row r="155" spans="1:106" s="8" customFormat="1" ht="20.100000000000001" customHeight="1" x14ac:dyDescent="0.25">
      <c r="A155" s="8" t="s">
        <v>309</v>
      </c>
      <c r="B155" s="12">
        <v>45358</v>
      </c>
      <c r="C155" s="8" t="s">
        <v>310</v>
      </c>
      <c r="D155" s="11">
        <v>3424.08</v>
      </c>
      <c r="E155" s="11">
        <v>41089</v>
      </c>
      <c r="F155" s="22">
        <f>E155/2080</f>
        <v>19.754326923076924</v>
      </c>
      <c r="G155" s="22"/>
      <c r="H155" s="22">
        <v>3424.08</v>
      </c>
      <c r="I155" s="22">
        <v>41089</v>
      </c>
      <c r="J155" s="47">
        <v>42321.72</v>
      </c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2"/>
      <c r="CR155" s="2"/>
      <c r="CS155" s="2"/>
      <c r="CT155" s="2"/>
      <c r="CU155" s="2"/>
      <c r="CV155" s="2"/>
      <c r="CW155" s="2"/>
      <c r="CX155" s="2"/>
      <c r="CY155" s="2"/>
      <c r="CZ155" s="2"/>
      <c r="DA155" s="2"/>
      <c r="DB155" s="2"/>
    </row>
    <row r="156" spans="1:106" ht="19.5" customHeight="1" x14ac:dyDescent="0.2">
      <c r="A156" s="8" t="s">
        <v>311</v>
      </c>
      <c r="B156" s="12">
        <v>43102</v>
      </c>
      <c r="C156" s="8" t="s">
        <v>312</v>
      </c>
      <c r="D156" s="10">
        <v>4035.7</v>
      </c>
      <c r="E156" s="10">
        <v>48428.45</v>
      </c>
      <c r="F156" s="10">
        <f>E156/1560</f>
        <v>31.043878205128202</v>
      </c>
      <c r="G156" s="10">
        <f t="shared" ref="G156:G165" si="32">E156*0.04</f>
        <v>1937.1379999999999</v>
      </c>
      <c r="H156" s="10">
        <f t="shared" ref="H156:H165" si="33">I156/12</f>
        <v>4197.132333333333</v>
      </c>
      <c r="I156" s="10">
        <f t="shared" ref="I156:I165" si="34">E156+G156</f>
        <v>50365.587999999996</v>
      </c>
      <c r="J156" s="47">
        <v>51876.600000000006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</row>
    <row r="157" spans="1:106" ht="20.100000000000001" customHeight="1" x14ac:dyDescent="0.2">
      <c r="A157" s="8" t="s">
        <v>313</v>
      </c>
      <c r="B157" s="12">
        <v>43675</v>
      </c>
      <c r="C157" s="8" t="s">
        <v>314</v>
      </c>
      <c r="D157" s="10">
        <v>3597.9</v>
      </c>
      <c r="E157" s="10">
        <v>43174.78</v>
      </c>
      <c r="F157" s="10">
        <f>E157/2080</f>
        <v>20.757105769230769</v>
      </c>
      <c r="G157" s="10">
        <f t="shared" si="32"/>
        <v>1726.9911999999999</v>
      </c>
      <c r="H157" s="10">
        <f t="shared" si="33"/>
        <v>3741.8142666666663</v>
      </c>
      <c r="I157" s="10">
        <f t="shared" si="34"/>
        <v>44901.771199999996</v>
      </c>
      <c r="J157" s="47">
        <v>46248.840000000004</v>
      </c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</row>
    <row r="158" spans="1:106" s="3" customFormat="1" ht="20.100000000000001" customHeight="1" x14ac:dyDescent="0.25">
      <c r="A158" s="8" t="s">
        <v>315</v>
      </c>
      <c r="B158" s="12">
        <v>35023</v>
      </c>
      <c r="C158" s="8" t="s">
        <v>316</v>
      </c>
      <c r="D158" s="10">
        <v>4493.12</v>
      </c>
      <c r="E158" s="10">
        <v>53917.49</v>
      </c>
      <c r="F158" s="10">
        <f>E158/2080</f>
        <v>25.92187019230769</v>
      </c>
      <c r="G158" s="10">
        <f t="shared" si="32"/>
        <v>2156.6995999999999</v>
      </c>
      <c r="H158" s="10">
        <f t="shared" si="33"/>
        <v>4672.8491333333332</v>
      </c>
      <c r="I158" s="10">
        <f t="shared" si="34"/>
        <v>56074.189599999998</v>
      </c>
      <c r="J158" s="47">
        <v>57756.36</v>
      </c>
    </row>
    <row r="159" spans="1:106" s="3" customFormat="1" ht="20.100000000000001" customHeight="1" x14ac:dyDescent="0.25">
      <c r="A159" s="8" t="s">
        <v>317</v>
      </c>
      <c r="B159" s="12">
        <v>42429</v>
      </c>
      <c r="C159" s="8" t="s">
        <v>318</v>
      </c>
      <c r="D159" s="10">
        <v>3374.11</v>
      </c>
      <c r="E159" s="10">
        <f>+D159*12</f>
        <v>40489.32</v>
      </c>
      <c r="F159" s="10">
        <f>E159/2080</f>
        <v>19.466019230769231</v>
      </c>
      <c r="G159" s="10">
        <f t="shared" si="32"/>
        <v>1619.5727999999999</v>
      </c>
      <c r="H159" s="10">
        <f t="shared" si="33"/>
        <v>3509.0744</v>
      </c>
      <c r="I159" s="10">
        <f t="shared" si="34"/>
        <v>42108.892800000001</v>
      </c>
      <c r="J159" s="47">
        <v>43372.2</v>
      </c>
    </row>
    <row r="160" spans="1:106" s="3" customFormat="1" ht="20.100000000000001" customHeight="1" x14ac:dyDescent="0.25">
      <c r="A160" s="8" t="s">
        <v>319</v>
      </c>
      <c r="B160" s="12">
        <v>37452</v>
      </c>
      <c r="C160" s="8" t="s">
        <v>320</v>
      </c>
      <c r="D160" s="10">
        <v>4637.59</v>
      </c>
      <c r="E160" s="10">
        <v>55651.12</v>
      </c>
      <c r="F160" s="10">
        <f>E160/2080</f>
        <v>26.755346153846155</v>
      </c>
      <c r="G160" s="10">
        <f t="shared" si="32"/>
        <v>2226.0448000000001</v>
      </c>
      <c r="H160" s="10">
        <f t="shared" si="33"/>
        <v>4823.0970666666672</v>
      </c>
      <c r="I160" s="10">
        <f t="shared" si="34"/>
        <v>57877.164800000006</v>
      </c>
      <c r="J160" s="47">
        <v>59613.479999999996</v>
      </c>
    </row>
    <row r="161" spans="1:106" ht="18.75" customHeight="1" x14ac:dyDescent="0.2">
      <c r="A161" s="8" t="s">
        <v>321</v>
      </c>
      <c r="B161" s="12">
        <v>43466</v>
      </c>
      <c r="C161" s="8" t="s">
        <v>322</v>
      </c>
      <c r="D161" s="10">
        <v>4018.07</v>
      </c>
      <c r="E161" s="10">
        <v>48216.800000000003</v>
      </c>
      <c r="F161" s="10">
        <f>E161/1560</f>
        <v>30.908205128205129</v>
      </c>
      <c r="G161" s="10">
        <f t="shared" si="32"/>
        <v>1928.6720000000003</v>
      </c>
      <c r="H161" s="10">
        <f t="shared" si="33"/>
        <v>4178.7893333333332</v>
      </c>
      <c r="I161" s="10">
        <f t="shared" si="34"/>
        <v>50145.472000000002</v>
      </c>
      <c r="J161" s="47">
        <v>51649.799999999996</v>
      </c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</row>
    <row r="162" spans="1:106" ht="18" customHeight="1" x14ac:dyDescent="0.2">
      <c r="A162" s="8" t="s">
        <v>323</v>
      </c>
      <c r="B162" s="12">
        <v>39387</v>
      </c>
      <c r="C162" s="8" t="s">
        <v>324</v>
      </c>
      <c r="D162" s="16">
        <v>6223.29</v>
      </c>
      <c r="E162" s="16">
        <v>74679.45</v>
      </c>
      <c r="F162" s="16">
        <f>E162/2080</f>
        <v>35.903581730769233</v>
      </c>
      <c r="G162" s="10">
        <f t="shared" si="32"/>
        <v>2987.1779999999999</v>
      </c>
      <c r="H162" s="10">
        <f t="shared" si="33"/>
        <v>6472.2190000000001</v>
      </c>
      <c r="I162" s="10">
        <f t="shared" si="34"/>
        <v>77666.627999999997</v>
      </c>
      <c r="J162" s="47">
        <v>79996.680000000008</v>
      </c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3"/>
      <c r="CW162" s="3"/>
      <c r="CX162" s="3"/>
      <c r="CY162" s="3"/>
      <c r="CZ162" s="3"/>
      <c r="DA162" s="3"/>
      <c r="DB162" s="3"/>
    </row>
    <row r="163" spans="1:106" s="19" customFormat="1" ht="20.100000000000001" customHeight="1" x14ac:dyDescent="0.25">
      <c r="A163" s="8" t="s">
        <v>325</v>
      </c>
      <c r="B163" s="12">
        <v>42997</v>
      </c>
      <c r="C163" s="8" t="s">
        <v>326</v>
      </c>
      <c r="D163" s="10">
        <v>5458.58</v>
      </c>
      <c r="E163" s="10">
        <v>65502.99</v>
      </c>
      <c r="F163" s="10">
        <f>E163/2080</f>
        <v>31.491822115384615</v>
      </c>
      <c r="G163" s="10">
        <f t="shared" si="32"/>
        <v>2620.1196</v>
      </c>
      <c r="H163" s="10">
        <f t="shared" si="33"/>
        <v>5676.9258</v>
      </c>
      <c r="I163" s="10">
        <f t="shared" si="34"/>
        <v>68123.109599999996</v>
      </c>
      <c r="J163" s="47">
        <v>70166.759999999995</v>
      </c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3"/>
      <c r="CW163" s="3"/>
      <c r="CX163" s="3"/>
      <c r="CY163" s="3"/>
      <c r="CZ163" s="3"/>
      <c r="DA163" s="3"/>
      <c r="DB163" s="3"/>
    </row>
    <row r="164" spans="1:106" s="3" customFormat="1" ht="19.5" customHeight="1" x14ac:dyDescent="0.25">
      <c r="A164" s="8" t="s">
        <v>327</v>
      </c>
      <c r="B164" s="12">
        <v>42709</v>
      </c>
      <c r="C164" s="8" t="s">
        <v>328</v>
      </c>
      <c r="D164" s="10">
        <v>5678.6</v>
      </c>
      <c r="E164" s="10">
        <v>68143.19</v>
      </c>
      <c r="F164" s="10">
        <f>E164/2080</f>
        <v>32.761149038461539</v>
      </c>
      <c r="G164" s="10">
        <f t="shared" si="32"/>
        <v>2725.7276000000002</v>
      </c>
      <c r="H164" s="10">
        <f t="shared" si="33"/>
        <v>5905.7431333333334</v>
      </c>
      <c r="I164" s="10">
        <f t="shared" si="34"/>
        <v>70868.917600000001</v>
      </c>
      <c r="J164" s="47">
        <v>72995.040000000008</v>
      </c>
    </row>
    <row r="165" spans="1:106" s="18" customFormat="1" ht="20.100000000000001" customHeight="1" x14ac:dyDescent="0.2">
      <c r="A165" s="8" t="s">
        <v>329</v>
      </c>
      <c r="B165" s="12">
        <v>42849</v>
      </c>
      <c r="C165" s="27" t="s">
        <v>330</v>
      </c>
      <c r="D165" s="10">
        <v>3364.31</v>
      </c>
      <c r="E165" s="10">
        <v>40371.760000000002</v>
      </c>
      <c r="F165" s="10">
        <f>E165/2080</f>
        <v>19.409500000000001</v>
      </c>
      <c r="G165" s="10">
        <f t="shared" si="32"/>
        <v>1614.8704</v>
      </c>
      <c r="H165" s="10">
        <f t="shared" si="33"/>
        <v>3498.885866666667</v>
      </c>
      <c r="I165" s="10">
        <f t="shared" si="34"/>
        <v>41986.630400000002</v>
      </c>
      <c r="J165" s="47">
        <v>43246.2</v>
      </c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3"/>
      <c r="CW165" s="3"/>
      <c r="CX165" s="3"/>
      <c r="CY165" s="3"/>
      <c r="CZ165" s="3"/>
      <c r="DA165" s="3"/>
      <c r="DB165" s="3"/>
    </row>
    <row r="166" spans="1:106" s="2" customFormat="1" ht="22.5" customHeight="1" x14ac:dyDescent="0.2">
      <c r="A166" s="8" t="s">
        <v>331</v>
      </c>
      <c r="B166" s="12">
        <v>45432</v>
      </c>
      <c r="C166" s="8" t="s">
        <v>332</v>
      </c>
      <c r="D166" s="16">
        <v>7216.67</v>
      </c>
      <c r="E166" s="16">
        <v>86600</v>
      </c>
      <c r="F166" s="16">
        <v>41.634615384615387</v>
      </c>
      <c r="G166" s="16"/>
      <c r="H166" s="16">
        <v>7216.666666666667</v>
      </c>
      <c r="I166" s="16">
        <v>86600</v>
      </c>
      <c r="J166" s="47">
        <v>89198.040000000008</v>
      </c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/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/>
      <c r="AY166" s="15"/>
      <c r="AZ166" s="15"/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5"/>
      <c r="BM166" s="15"/>
      <c r="BN166" s="15"/>
      <c r="BO166" s="15"/>
      <c r="BP166" s="15"/>
      <c r="BQ166" s="15"/>
      <c r="BR166" s="15"/>
      <c r="BS166" s="15"/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/>
      <c r="CO166" s="15"/>
      <c r="CP166" s="15"/>
      <c r="CQ166" s="15"/>
      <c r="CR166" s="15"/>
      <c r="CS166" s="15"/>
      <c r="CT166" s="15"/>
      <c r="CU166" s="15"/>
      <c r="CV166" s="15"/>
      <c r="CW166" s="15"/>
      <c r="CX166" s="15"/>
      <c r="CY166" s="15"/>
      <c r="CZ166" s="15"/>
      <c r="DA166" s="15"/>
      <c r="DB166" s="15"/>
    </row>
    <row r="167" spans="1:106" s="2" customFormat="1" ht="20.100000000000001" customHeight="1" x14ac:dyDescent="0.2">
      <c r="A167" s="8" t="s">
        <v>333</v>
      </c>
      <c r="B167" s="12">
        <v>44470</v>
      </c>
      <c r="C167" s="8" t="s">
        <v>334</v>
      </c>
      <c r="D167" s="10">
        <v>3625.86</v>
      </c>
      <c r="E167" s="10">
        <v>43510.37</v>
      </c>
      <c r="F167" s="10">
        <f>E167/2080</f>
        <v>20.918447115384616</v>
      </c>
      <c r="G167" s="10">
        <v>1740.41</v>
      </c>
      <c r="H167" s="10">
        <f t="shared" ref="H167:H178" si="35">I167/12</f>
        <v>3895.8983333333331</v>
      </c>
      <c r="I167" s="10">
        <v>46750.78</v>
      </c>
      <c r="J167" s="47">
        <v>48153.36</v>
      </c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</row>
    <row r="168" spans="1:106" s="3" customFormat="1" ht="22.5" customHeight="1" x14ac:dyDescent="0.25">
      <c r="A168" s="8" t="s">
        <v>335</v>
      </c>
      <c r="B168" s="12">
        <v>42984</v>
      </c>
      <c r="C168" s="8" t="s">
        <v>336</v>
      </c>
      <c r="D168" s="10">
        <v>4035.7</v>
      </c>
      <c r="E168" s="10">
        <v>48428.45</v>
      </c>
      <c r="F168" s="10">
        <f>E168/1560</f>
        <v>31.043878205128202</v>
      </c>
      <c r="G168" s="10">
        <f t="shared" ref="G168:G178" si="36">E168*0.04</f>
        <v>1937.1379999999999</v>
      </c>
      <c r="H168" s="10">
        <f t="shared" si="35"/>
        <v>4197.132333333333</v>
      </c>
      <c r="I168" s="10">
        <f>E168+G168</f>
        <v>50365.587999999996</v>
      </c>
      <c r="J168" s="47">
        <v>51876.600000000006</v>
      </c>
    </row>
    <row r="169" spans="1:106" ht="22.5" customHeight="1" x14ac:dyDescent="0.2">
      <c r="A169" s="20" t="s">
        <v>337</v>
      </c>
      <c r="B169" s="13">
        <v>44417</v>
      </c>
      <c r="C169" s="3" t="s">
        <v>338</v>
      </c>
      <c r="D169" s="10">
        <v>3708.75</v>
      </c>
      <c r="E169" s="10">
        <v>44504.959999999999</v>
      </c>
      <c r="F169" s="10">
        <f>E169/1560</f>
        <v>28.528820512820513</v>
      </c>
      <c r="G169" s="10">
        <f t="shared" si="36"/>
        <v>1780.1984</v>
      </c>
      <c r="H169" s="10">
        <f t="shared" si="35"/>
        <v>3857.0965333333334</v>
      </c>
      <c r="I169" s="10">
        <f>E169+G169</f>
        <v>46285.1584</v>
      </c>
      <c r="J169" s="47">
        <v>47673.72</v>
      </c>
    </row>
    <row r="170" spans="1:106" s="3" customFormat="1" ht="22.5" customHeight="1" x14ac:dyDescent="0.25">
      <c r="A170" s="8" t="s">
        <v>339</v>
      </c>
      <c r="B170" s="12">
        <v>38202</v>
      </c>
      <c r="C170" s="8" t="s">
        <v>340</v>
      </c>
      <c r="D170" s="10">
        <v>6169.14</v>
      </c>
      <c r="E170" s="10">
        <v>74029.67</v>
      </c>
      <c r="F170" s="10">
        <f>E170/2080</f>
        <v>35.591187499999997</v>
      </c>
      <c r="G170" s="10">
        <f t="shared" si="36"/>
        <v>2961.1867999999999</v>
      </c>
      <c r="H170" s="10">
        <f t="shared" si="35"/>
        <v>6540.9041666666672</v>
      </c>
      <c r="I170" s="10">
        <v>78490.850000000006</v>
      </c>
      <c r="J170" s="47">
        <v>80845.56</v>
      </c>
    </row>
    <row r="171" spans="1:106" s="3" customFormat="1" ht="20.100000000000001" customHeight="1" x14ac:dyDescent="0.2">
      <c r="A171" s="8" t="s">
        <v>341</v>
      </c>
      <c r="B171" s="12">
        <v>44783</v>
      </c>
      <c r="C171" s="3" t="s">
        <v>342</v>
      </c>
      <c r="D171" s="10">
        <v>3208.33</v>
      </c>
      <c r="E171" s="10">
        <v>38500</v>
      </c>
      <c r="F171" s="10">
        <f>E171/2080</f>
        <v>18.509615384615383</v>
      </c>
      <c r="G171" s="10">
        <f t="shared" si="36"/>
        <v>1540</v>
      </c>
      <c r="H171" s="10">
        <f t="shared" si="35"/>
        <v>3336.6666666666665</v>
      </c>
      <c r="I171" s="10">
        <f>E171+G171</f>
        <v>40040</v>
      </c>
      <c r="J171" s="47">
        <v>41241.24</v>
      </c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</row>
    <row r="172" spans="1:106" s="3" customFormat="1" ht="20.100000000000001" customHeight="1" x14ac:dyDescent="0.2">
      <c r="A172" s="8" t="s">
        <v>343</v>
      </c>
      <c r="B172" s="12">
        <v>44760</v>
      </c>
      <c r="C172" s="8" t="s">
        <v>344</v>
      </c>
      <c r="D172" s="10">
        <v>3250</v>
      </c>
      <c r="E172" s="10">
        <f>+D172*12</f>
        <v>39000</v>
      </c>
      <c r="F172" s="10">
        <f>E172/2080</f>
        <v>18.75</v>
      </c>
      <c r="G172" s="10">
        <f t="shared" si="36"/>
        <v>1560</v>
      </c>
      <c r="H172" s="10">
        <f t="shared" si="35"/>
        <v>3380</v>
      </c>
      <c r="I172" s="10">
        <f>E172+G172</f>
        <v>40560</v>
      </c>
      <c r="J172" s="47">
        <v>41776.800000000003</v>
      </c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/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/>
      <c r="AY172" s="15"/>
      <c r="AZ172" s="15"/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/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/>
      <c r="CO172" s="15"/>
      <c r="CP172" s="15"/>
      <c r="CQ172" s="15"/>
      <c r="CR172" s="15"/>
      <c r="CS172" s="15"/>
      <c r="CT172" s="15"/>
      <c r="CU172" s="15"/>
      <c r="CV172" s="15"/>
      <c r="CW172" s="15"/>
      <c r="CX172" s="15"/>
      <c r="CY172" s="15"/>
      <c r="CZ172" s="15"/>
      <c r="DA172" s="15"/>
      <c r="DB172" s="15"/>
    </row>
    <row r="173" spans="1:106" ht="20.100000000000001" customHeight="1" x14ac:dyDescent="0.2">
      <c r="A173" s="8" t="s">
        <v>345</v>
      </c>
      <c r="B173" s="12">
        <v>42436</v>
      </c>
      <c r="C173" s="8" t="s">
        <v>346</v>
      </c>
      <c r="D173" s="10">
        <v>4196.6499999999996</v>
      </c>
      <c r="E173" s="10">
        <v>50359.82</v>
      </c>
      <c r="F173" s="10">
        <f>E173/2080</f>
        <v>24.211451923076922</v>
      </c>
      <c r="G173" s="10">
        <f t="shared" si="36"/>
        <v>2014.3928000000001</v>
      </c>
      <c r="H173" s="10">
        <f t="shared" si="35"/>
        <v>4364.5177333333331</v>
      </c>
      <c r="I173" s="10">
        <f>E173+G173</f>
        <v>52374.212800000001</v>
      </c>
      <c r="J173" s="47">
        <v>53945.34</v>
      </c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3"/>
      <c r="CW173" s="3"/>
      <c r="CX173" s="3"/>
      <c r="CY173" s="3"/>
      <c r="CZ173" s="3"/>
      <c r="DA173" s="3"/>
      <c r="DB173" s="3"/>
    </row>
    <row r="174" spans="1:106" s="3" customFormat="1" ht="20.25" customHeight="1" x14ac:dyDescent="0.2">
      <c r="A174" s="8" t="s">
        <v>347</v>
      </c>
      <c r="B174" s="12">
        <v>44788</v>
      </c>
      <c r="C174" s="8" t="s">
        <v>348</v>
      </c>
      <c r="D174" s="10">
        <v>4685.45</v>
      </c>
      <c r="E174" s="10">
        <v>56225.34</v>
      </c>
      <c r="F174" s="10">
        <f>E174/1560</f>
        <v>36.04188461538461</v>
      </c>
      <c r="G174" s="10">
        <f t="shared" si="36"/>
        <v>2249.0135999999998</v>
      </c>
      <c r="H174" s="10">
        <f t="shared" si="35"/>
        <v>4872.8627999999999</v>
      </c>
      <c r="I174" s="10">
        <f>E174+G174</f>
        <v>58474.353599999995</v>
      </c>
      <c r="J174" s="47">
        <v>60228.600000000006</v>
      </c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/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/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/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/>
      <c r="CO174" s="15"/>
      <c r="CP174" s="15"/>
      <c r="CQ174" s="15"/>
      <c r="CR174" s="15"/>
      <c r="CS174" s="15"/>
      <c r="CT174" s="15"/>
      <c r="CU174" s="15"/>
      <c r="CV174" s="15"/>
      <c r="CW174" s="15"/>
      <c r="CX174" s="15"/>
      <c r="CY174" s="15"/>
      <c r="CZ174" s="15"/>
      <c r="DA174" s="15"/>
      <c r="DB174" s="15"/>
    </row>
    <row r="175" spans="1:106" s="2" customFormat="1" ht="20.100000000000001" customHeight="1" x14ac:dyDescent="0.2">
      <c r="A175" s="8" t="s">
        <v>349</v>
      </c>
      <c r="B175" s="12">
        <v>44641</v>
      </c>
      <c r="C175" s="8" t="s">
        <v>350</v>
      </c>
      <c r="D175" s="16">
        <v>2710.5</v>
      </c>
      <c r="E175" s="16">
        <v>32525.99</v>
      </c>
      <c r="F175" s="16">
        <f t="shared" ref="F175:F183" si="37">E175/2080</f>
        <v>15.637495192307693</v>
      </c>
      <c r="G175" s="16">
        <f t="shared" si="36"/>
        <v>1301.0396000000001</v>
      </c>
      <c r="H175" s="16">
        <f t="shared" si="35"/>
        <v>2918.9183333333331</v>
      </c>
      <c r="I175" s="16">
        <v>35027.019999999997</v>
      </c>
      <c r="J175" s="47">
        <v>36077.879999999997</v>
      </c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</row>
    <row r="176" spans="1:106" ht="20.100000000000001" customHeight="1" x14ac:dyDescent="0.2">
      <c r="A176" s="8" t="s">
        <v>351</v>
      </c>
      <c r="B176" s="12">
        <v>45712</v>
      </c>
      <c r="C176" s="8" t="s">
        <v>352</v>
      </c>
      <c r="D176" s="16"/>
      <c r="E176" s="16"/>
      <c r="F176" s="16"/>
      <c r="G176" s="16"/>
      <c r="H176" s="16"/>
      <c r="I176" s="16"/>
      <c r="J176" s="28">
        <v>46000</v>
      </c>
    </row>
    <row r="177" spans="1:106" s="2" customFormat="1" ht="20.100000000000001" customHeight="1" x14ac:dyDescent="0.25">
      <c r="A177" s="8" t="s">
        <v>353</v>
      </c>
      <c r="B177" s="12">
        <v>42412</v>
      </c>
      <c r="C177" s="8" t="s">
        <v>354</v>
      </c>
      <c r="D177" s="10">
        <v>4782.3100000000004</v>
      </c>
      <c r="E177" s="10">
        <v>57387.67</v>
      </c>
      <c r="F177" s="10">
        <f t="shared" si="37"/>
        <v>27.590225961538462</v>
      </c>
      <c r="G177" s="10">
        <f t="shared" si="36"/>
        <v>2295.5068000000001</v>
      </c>
      <c r="H177" s="10">
        <f t="shared" si="35"/>
        <v>4973.5980666666665</v>
      </c>
      <c r="I177" s="10">
        <f t="shared" ref="I177:I183" si="38">E177+G177</f>
        <v>59683.176800000001</v>
      </c>
      <c r="J177" s="47">
        <v>61473.72</v>
      </c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3"/>
      <c r="CW177" s="3"/>
      <c r="CX177" s="3"/>
      <c r="CY177" s="3"/>
      <c r="CZ177" s="3"/>
      <c r="DA177" s="3"/>
      <c r="DB177" s="3"/>
    </row>
    <row r="178" spans="1:106" s="3" customFormat="1" ht="18.75" customHeight="1" x14ac:dyDescent="0.25">
      <c r="A178" s="8" t="s">
        <v>355</v>
      </c>
      <c r="B178" s="12">
        <v>40308</v>
      </c>
      <c r="C178" s="8" t="s">
        <v>356</v>
      </c>
      <c r="D178" s="10">
        <v>6054.82</v>
      </c>
      <c r="E178" s="10">
        <v>72657.81</v>
      </c>
      <c r="F178" s="10">
        <f t="shared" si="37"/>
        <v>34.931639423076923</v>
      </c>
      <c r="G178" s="10">
        <f t="shared" si="36"/>
        <v>2906.3123999999998</v>
      </c>
      <c r="H178" s="10">
        <f t="shared" si="35"/>
        <v>6297.0101999999997</v>
      </c>
      <c r="I178" s="10">
        <f t="shared" si="38"/>
        <v>75564.122399999993</v>
      </c>
      <c r="J178" s="47">
        <v>77831.040000000008</v>
      </c>
    </row>
    <row r="179" spans="1:106" ht="20.100000000000001" customHeight="1" x14ac:dyDescent="0.2">
      <c r="A179" s="8" t="s">
        <v>357</v>
      </c>
      <c r="B179" s="12">
        <v>45299</v>
      </c>
      <c r="C179" s="8" t="s">
        <v>358</v>
      </c>
      <c r="D179" s="17">
        <v>3840.34</v>
      </c>
      <c r="E179" s="17">
        <f>+D179*12</f>
        <v>46084.08</v>
      </c>
      <c r="F179" s="22">
        <f t="shared" si="37"/>
        <v>22.155807692307693</v>
      </c>
      <c r="G179" s="22"/>
      <c r="H179" s="11">
        <v>3840.34</v>
      </c>
      <c r="I179" s="11">
        <f t="shared" si="38"/>
        <v>46084.08</v>
      </c>
      <c r="J179" s="47">
        <v>47466.600000000006</v>
      </c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2"/>
      <c r="CR179" s="2"/>
      <c r="CS179" s="2"/>
      <c r="CT179" s="2"/>
      <c r="CU179" s="2"/>
      <c r="CV179" s="2"/>
      <c r="CW179" s="2"/>
      <c r="CX179" s="2"/>
      <c r="CY179" s="2"/>
      <c r="CZ179" s="2"/>
      <c r="DA179" s="2"/>
      <c r="DB179" s="2"/>
    </row>
    <row r="180" spans="1:106" s="3" customFormat="1" ht="20.100000000000001" customHeight="1" x14ac:dyDescent="0.25">
      <c r="A180" s="8" t="s">
        <v>359</v>
      </c>
      <c r="B180" s="12">
        <v>42009</v>
      </c>
      <c r="C180" s="20" t="s">
        <v>360</v>
      </c>
      <c r="D180" s="10">
        <v>3483.09</v>
      </c>
      <c r="E180" s="10">
        <v>41797.03</v>
      </c>
      <c r="F180" s="10">
        <f t="shared" si="37"/>
        <v>20.094725961538462</v>
      </c>
      <c r="G180" s="10">
        <f>E180*0.04</f>
        <v>1671.8812</v>
      </c>
      <c r="H180" s="10">
        <f>I180/12</f>
        <v>3622.409266666667</v>
      </c>
      <c r="I180" s="10">
        <f t="shared" si="38"/>
        <v>43468.911200000002</v>
      </c>
      <c r="J180" s="47">
        <v>44772.959999999999</v>
      </c>
    </row>
    <row r="181" spans="1:106" s="2" customFormat="1" ht="20.25" customHeight="1" x14ac:dyDescent="0.25">
      <c r="A181" s="8" t="s">
        <v>361</v>
      </c>
      <c r="B181" s="12">
        <v>45628</v>
      </c>
      <c r="C181" s="8" t="s">
        <v>362</v>
      </c>
      <c r="D181" s="17"/>
      <c r="E181" s="17"/>
      <c r="F181" s="21"/>
      <c r="G181" s="21"/>
      <c r="H181" s="21"/>
      <c r="I181" s="21"/>
      <c r="J181" s="48">
        <v>50000</v>
      </c>
    </row>
    <row r="182" spans="1:106" s="2" customFormat="1" ht="20.25" customHeight="1" x14ac:dyDescent="0.2">
      <c r="A182" s="8" t="s">
        <v>363</v>
      </c>
      <c r="B182" s="12">
        <v>44725</v>
      </c>
      <c r="C182" s="8" t="s">
        <v>364</v>
      </c>
      <c r="D182" s="11"/>
      <c r="E182" s="11"/>
      <c r="F182" s="22"/>
      <c r="G182" s="22"/>
      <c r="H182" s="22"/>
      <c r="I182" s="22"/>
      <c r="J182" s="50">
        <v>43757.31</v>
      </c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</row>
    <row r="183" spans="1:106" s="3" customFormat="1" ht="20.100000000000001" customHeight="1" x14ac:dyDescent="0.25">
      <c r="A183" s="8" t="s">
        <v>365</v>
      </c>
      <c r="B183" s="12">
        <v>39400</v>
      </c>
      <c r="C183" s="8" t="s">
        <v>366</v>
      </c>
      <c r="D183" s="10">
        <f>(E183/12)</f>
        <v>3428.2625000000003</v>
      </c>
      <c r="E183" s="10">
        <v>41139.15</v>
      </c>
      <c r="F183" s="10">
        <f t="shared" si="37"/>
        <v>19.778437499999999</v>
      </c>
      <c r="G183" s="10">
        <f>E183*0.04</f>
        <v>1645.566</v>
      </c>
      <c r="H183" s="10">
        <f>I183/12</f>
        <v>3565.393</v>
      </c>
      <c r="I183" s="10">
        <f t="shared" si="38"/>
        <v>42784.716</v>
      </c>
      <c r="J183" s="47">
        <v>44068.2</v>
      </c>
    </row>
    <row r="184" spans="1:106" s="2" customFormat="1" ht="15" customHeight="1" x14ac:dyDescent="0.25">
      <c r="A184" s="8" t="s">
        <v>367</v>
      </c>
      <c r="B184" s="12">
        <v>45446</v>
      </c>
      <c r="C184" s="8" t="s">
        <v>368</v>
      </c>
      <c r="D184" s="21"/>
      <c r="E184" s="17"/>
      <c r="F184" s="21"/>
      <c r="G184" s="21"/>
      <c r="H184" s="21">
        <v>5916.67</v>
      </c>
      <c r="I184" s="21">
        <v>69500</v>
      </c>
      <c r="J184" s="47">
        <v>73130.040000000008</v>
      </c>
    </row>
    <row r="185" spans="1:106" s="3" customFormat="1" ht="20.100000000000001" customHeight="1" x14ac:dyDescent="0.25">
      <c r="A185" s="8" t="s">
        <v>369</v>
      </c>
      <c r="B185" s="12">
        <v>34943</v>
      </c>
      <c r="C185" s="8" t="s">
        <v>370</v>
      </c>
      <c r="D185" s="10">
        <v>6725.71</v>
      </c>
      <c r="E185" s="10">
        <v>80708.490000000005</v>
      </c>
      <c r="F185" s="10">
        <f>E185/2080</f>
        <v>38.802158653846156</v>
      </c>
      <c r="G185" s="10">
        <f>E185*0.04</f>
        <v>3228.3396000000002</v>
      </c>
      <c r="H185" s="10">
        <f>I185/12</f>
        <v>6994.7358000000013</v>
      </c>
      <c r="I185" s="10">
        <f>E185+G185</f>
        <v>83936.829600000012</v>
      </c>
      <c r="J185" s="47">
        <v>86454.959999999992</v>
      </c>
    </row>
    <row r="186" spans="1:106" s="2" customFormat="1" ht="21" customHeight="1" x14ac:dyDescent="0.25">
      <c r="A186" s="8" t="s">
        <v>371</v>
      </c>
      <c r="B186" s="12">
        <v>45628</v>
      </c>
      <c r="C186" s="8" t="s">
        <v>372</v>
      </c>
      <c r="D186" s="17"/>
      <c r="E186" s="17"/>
      <c r="F186" s="21"/>
      <c r="G186" s="21"/>
      <c r="H186" s="21"/>
      <c r="I186" s="21"/>
      <c r="J186" s="48">
        <v>61500</v>
      </c>
    </row>
    <row r="187" spans="1:106" s="3" customFormat="1" ht="16.5" customHeight="1" x14ac:dyDescent="0.25">
      <c r="A187" s="8" t="s">
        <v>373</v>
      </c>
      <c r="B187" s="12">
        <v>42590</v>
      </c>
      <c r="C187" s="8" t="s">
        <v>130</v>
      </c>
      <c r="D187" s="10">
        <v>4379.24</v>
      </c>
      <c r="E187" s="10">
        <v>52550.83</v>
      </c>
      <c r="F187" s="10">
        <f>E187/1560</f>
        <v>33.686429487179488</v>
      </c>
      <c r="G187" s="10">
        <f>E187*0.04</f>
        <v>2102.0332000000003</v>
      </c>
      <c r="H187" s="10">
        <f>I187/12</f>
        <v>4554.4052666666666</v>
      </c>
      <c r="I187" s="10">
        <f>E187+G187</f>
        <v>54652.8632</v>
      </c>
      <c r="J187" s="47">
        <v>56292.479999999996</v>
      </c>
    </row>
    <row r="188" spans="1:106" ht="17.25" customHeight="1" x14ac:dyDescent="0.2">
      <c r="A188" s="8" t="s">
        <v>374</v>
      </c>
      <c r="B188" s="12">
        <v>38575</v>
      </c>
      <c r="C188" s="8" t="s">
        <v>375</v>
      </c>
      <c r="D188" s="10">
        <v>6391.76</v>
      </c>
      <c r="E188" s="10">
        <v>76701.08</v>
      </c>
      <c r="F188" s="10">
        <f t="shared" ref="F188:F193" si="39">E188/2080</f>
        <v>36.875519230769228</v>
      </c>
      <c r="G188" s="10">
        <f>E188*0.04</f>
        <v>3068.0432000000001</v>
      </c>
      <c r="H188" s="10">
        <f>I188/12</f>
        <v>6647.4269333333332</v>
      </c>
      <c r="I188" s="10">
        <f>E188+G188</f>
        <v>79769.123200000002</v>
      </c>
      <c r="J188" s="47">
        <v>82162.200000000012</v>
      </c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3"/>
      <c r="CW188" s="3"/>
      <c r="CX188" s="3"/>
      <c r="CY188" s="3"/>
      <c r="CZ188" s="3"/>
      <c r="DA188" s="3"/>
      <c r="DB188" s="3"/>
    </row>
    <row r="189" spans="1:106" s="2" customFormat="1" ht="20.100000000000001" customHeight="1" x14ac:dyDescent="0.25">
      <c r="A189" s="8" t="s">
        <v>376</v>
      </c>
      <c r="B189" s="12">
        <v>45540</v>
      </c>
      <c r="C189" s="8" t="s">
        <v>377</v>
      </c>
      <c r="D189" s="17"/>
      <c r="E189" s="17">
        <f>+D189*12</f>
        <v>0</v>
      </c>
      <c r="F189" s="21">
        <f t="shared" si="39"/>
        <v>0</v>
      </c>
      <c r="G189" s="21"/>
      <c r="H189" s="21">
        <v>3708.33</v>
      </c>
      <c r="I189" s="21">
        <v>44500</v>
      </c>
      <c r="J189" s="47">
        <v>44499.96</v>
      </c>
    </row>
    <row r="190" spans="1:106" ht="20.100000000000001" customHeight="1" x14ac:dyDescent="0.2">
      <c r="A190" s="8" t="s">
        <v>378</v>
      </c>
      <c r="B190" s="12">
        <v>44662</v>
      </c>
      <c r="C190" s="8" t="s">
        <v>240</v>
      </c>
      <c r="D190" s="10">
        <v>3174.62</v>
      </c>
      <c r="E190" s="10">
        <v>38095.440000000002</v>
      </c>
      <c r="F190" s="10">
        <f t="shared" si="39"/>
        <v>18.315115384615385</v>
      </c>
      <c r="G190" s="10">
        <f>E190*0.04</f>
        <v>1523.8176000000001</v>
      </c>
      <c r="H190" s="10">
        <f t="shared" ref="H190:H195" si="40">I190/12</f>
        <v>3301.6048000000005</v>
      </c>
      <c r="I190" s="10">
        <f>E190+G190</f>
        <v>39619.257600000004</v>
      </c>
      <c r="J190" s="47">
        <v>40807.800000000003</v>
      </c>
    </row>
    <row r="191" spans="1:106" s="2" customFormat="1" ht="20.100000000000001" customHeight="1" x14ac:dyDescent="0.25">
      <c r="A191" s="8" t="s">
        <v>379</v>
      </c>
      <c r="B191" s="12">
        <v>45112</v>
      </c>
      <c r="C191" s="8" t="s">
        <v>380</v>
      </c>
      <c r="D191" s="10">
        <v>3083.33</v>
      </c>
      <c r="E191" s="10">
        <f>+D191*12</f>
        <v>36999.96</v>
      </c>
      <c r="F191" s="26">
        <f t="shared" si="39"/>
        <v>17.788442307692307</v>
      </c>
      <c r="G191" s="10"/>
      <c r="H191" s="10">
        <f t="shared" si="40"/>
        <v>3083.33</v>
      </c>
      <c r="I191" s="10">
        <f>E191+G191</f>
        <v>36999.96</v>
      </c>
      <c r="J191" s="47">
        <v>38109.96</v>
      </c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3"/>
      <c r="CW191" s="3"/>
      <c r="CX191" s="3"/>
      <c r="CY191" s="3"/>
      <c r="CZ191" s="3"/>
      <c r="DA191" s="3"/>
      <c r="DB191" s="3"/>
    </row>
    <row r="192" spans="1:106" s="3" customFormat="1" ht="20.100000000000001" customHeight="1" x14ac:dyDescent="0.25">
      <c r="A192" s="8" t="s">
        <v>381</v>
      </c>
      <c r="B192" s="12">
        <v>42767</v>
      </c>
      <c r="C192" s="8" t="s">
        <v>300</v>
      </c>
      <c r="D192" s="16">
        <v>3575.91</v>
      </c>
      <c r="E192" s="16">
        <v>42910.86</v>
      </c>
      <c r="F192" s="16">
        <f t="shared" si="39"/>
        <v>20.630221153846154</v>
      </c>
      <c r="G192" s="10">
        <f>E192*0.04</f>
        <v>1716.4344000000001</v>
      </c>
      <c r="H192" s="10">
        <f t="shared" si="40"/>
        <v>3718.9411999999998</v>
      </c>
      <c r="I192" s="10">
        <f>E192+G192</f>
        <v>44627.294399999999</v>
      </c>
      <c r="J192" s="47">
        <v>45966.12</v>
      </c>
    </row>
    <row r="193" spans="1:106" s="3" customFormat="1" ht="24" customHeight="1" x14ac:dyDescent="0.2">
      <c r="A193" s="8" t="s">
        <v>382</v>
      </c>
      <c r="B193" s="12">
        <v>44470</v>
      </c>
      <c r="C193" s="8" t="s">
        <v>383</v>
      </c>
      <c r="D193" s="10">
        <v>6037.5</v>
      </c>
      <c r="E193" s="10">
        <f>+D193*12</f>
        <v>72450</v>
      </c>
      <c r="F193" s="10">
        <f t="shared" si="39"/>
        <v>34.831730769230766</v>
      </c>
      <c r="G193" s="10">
        <f>E193*0.04</f>
        <v>2898</v>
      </c>
      <c r="H193" s="10">
        <f t="shared" si="40"/>
        <v>7534.78</v>
      </c>
      <c r="I193" s="10">
        <v>90417.36</v>
      </c>
      <c r="J193" s="47">
        <v>93129.84</v>
      </c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5"/>
      <c r="AA193" s="15"/>
      <c r="AB193" s="15"/>
      <c r="AC193" s="15"/>
      <c r="AD193" s="15"/>
      <c r="AE193" s="15"/>
      <c r="AF193" s="15"/>
      <c r="AG193" s="15"/>
      <c r="AH193" s="15"/>
      <c r="AI193" s="15"/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/>
      <c r="BT193" s="15"/>
      <c r="BU193" s="15"/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/>
      <c r="CO193" s="15"/>
      <c r="CP193" s="15"/>
      <c r="CQ193" s="15"/>
      <c r="CR193" s="15"/>
      <c r="CS193" s="15"/>
      <c r="CT193" s="15"/>
      <c r="CU193" s="15"/>
      <c r="CV193" s="15"/>
      <c r="CW193" s="15"/>
      <c r="CX193" s="15"/>
      <c r="CY193" s="15"/>
      <c r="CZ193" s="15"/>
      <c r="DA193" s="15"/>
      <c r="DB193" s="15"/>
    </row>
    <row r="194" spans="1:106" s="3" customFormat="1" ht="21.75" customHeight="1" x14ac:dyDescent="0.25">
      <c r="A194" s="8" t="s">
        <v>384</v>
      </c>
      <c r="B194" s="12">
        <v>41176</v>
      </c>
      <c r="C194" s="8" t="s">
        <v>385</v>
      </c>
      <c r="D194" s="10">
        <f>E194/12</f>
        <v>6916.666666666667</v>
      </c>
      <c r="E194" s="10">
        <v>83000</v>
      </c>
      <c r="F194" s="10">
        <f>E194/1560</f>
        <v>53.205128205128204</v>
      </c>
      <c r="G194" s="10">
        <f>E194*0.04</f>
        <v>3320</v>
      </c>
      <c r="H194" s="10">
        <f t="shared" si="40"/>
        <v>7193.333333333333</v>
      </c>
      <c r="I194" s="10">
        <f>E194+G194</f>
        <v>86320</v>
      </c>
      <c r="J194" s="47">
        <v>88909.56</v>
      </c>
    </row>
    <row r="195" spans="1:106" s="3" customFormat="1" ht="20.100000000000001" customHeight="1" thickBot="1" x14ac:dyDescent="0.3">
      <c r="A195" s="40" t="s">
        <v>386</v>
      </c>
      <c r="B195" s="44">
        <v>45131</v>
      </c>
      <c r="C195" s="40" t="s">
        <v>288</v>
      </c>
      <c r="D195" s="41">
        <v>3018.75</v>
      </c>
      <c r="E195" s="41">
        <f>+D195*12</f>
        <v>36225</v>
      </c>
      <c r="F195" s="42">
        <f>E195/2080</f>
        <v>17.415865384615383</v>
      </c>
      <c r="G195" s="10"/>
      <c r="H195" s="43">
        <f t="shared" si="40"/>
        <v>3018.75</v>
      </c>
      <c r="I195" s="43">
        <f>E195+G195</f>
        <v>36225</v>
      </c>
      <c r="J195" s="47">
        <v>37311.72</v>
      </c>
    </row>
    <row r="196" spans="1:106" ht="20.100000000000001" customHeight="1" x14ac:dyDescent="0.2">
      <c r="F196" s="45"/>
      <c r="G196" s="45"/>
      <c r="H196" s="45"/>
      <c r="I196" s="45"/>
      <c r="J196" s="51"/>
    </row>
    <row r="197" spans="1:106" ht="20.100000000000001" customHeight="1" x14ac:dyDescent="0.2">
      <c r="F197" s="45"/>
      <c r="G197" s="45"/>
      <c r="H197" s="45"/>
      <c r="I197" s="45"/>
      <c r="J197" s="51"/>
    </row>
    <row r="198" spans="1:106" ht="20.100000000000001" customHeight="1" x14ac:dyDescent="0.2">
      <c r="F198" s="45"/>
      <c r="G198" s="45"/>
      <c r="H198" s="45"/>
      <c r="I198" s="45"/>
      <c r="J198" s="51"/>
    </row>
    <row r="199" spans="1:106" ht="20.100000000000001" customHeight="1" x14ac:dyDescent="0.2">
      <c r="F199" s="45"/>
      <c r="G199" s="45"/>
      <c r="H199" s="45"/>
      <c r="I199" s="45"/>
      <c r="J199" s="51"/>
    </row>
    <row r="200" spans="1:106" ht="20.100000000000001" customHeight="1" x14ac:dyDescent="0.2">
      <c r="F200" s="45"/>
      <c r="G200" s="45"/>
      <c r="H200" s="45"/>
      <c r="I200" s="45"/>
      <c r="J200" s="51"/>
    </row>
    <row r="201" spans="1:106" ht="20.100000000000001" customHeight="1" x14ac:dyDescent="0.2">
      <c r="F201" s="45"/>
      <c r="G201" s="45"/>
      <c r="H201" s="45"/>
      <c r="I201" s="45"/>
      <c r="J201" s="51"/>
    </row>
    <row r="202" spans="1:106" ht="20.100000000000001" customHeight="1" x14ac:dyDescent="0.2">
      <c r="F202" s="45"/>
      <c r="G202" s="45"/>
      <c r="H202" s="45"/>
      <c r="I202" s="45"/>
      <c r="J202" s="51"/>
    </row>
    <row r="203" spans="1:106" ht="20.100000000000001" customHeight="1" x14ac:dyDescent="0.2">
      <c r="F203" s="45"/>
      <c r="G203" s="45"/>
      <c r="H203" s="45"/>
      <c r="I203" s="45"/>
      <c r="J203" s="51"/>
    </row>
    <row r="204" spans="1:106" ht="20.100000000000001" customHeight="1" x14ac:dyDescent="0.2">
      <c r="F204" s="45"/>
      <c r="G204" s="45"/>
      <c r="H204" s="45"/>
      <c r="I204" s="45"/>
      <c r="J204" s="51"/>
    </row>
    <row r="205" spans="1:106" ht="20.100000000000001" customHeight="1" x14ac:dyDescent="0.2">
      <c r="F205" s="45"/>
      <c r="G205" s="45"/>
      <c r="H205" s="45"/>
      <c r="I205" s="45"/>
      <c r="J205" s="51"/>
    </row>
    <row r="206" spans="1:106" ht="20.100000000000001" customHeight="1" x14ac:dyDescent="0.2">
      <c r="F206" s="45"/>
      <c r="G206" s="45"/>
      <c r="H206" s="45"/>
      <c r="I206" s="45"/>
      <c r="J206" s="51"/>
    </row>
    <row r="207" spans="1:106" ht="20.100000000000001" customHeight="1" x14ac:dyDescent="0.2">
      <c r="F207" s="45"/>
      <c r="G207" s="45"/>
      <c r="H207" s="45"/>
      <c r="I207" s="45"/>
      <c r="J207" s="51"/>
    </row>
    <row r="208" spans="1:106" ht="20.100000000000001" customHeight="1" x14ac:dyDescent="0.2">
      <c r="F208" s="45"/>
      <c r="G208" s="45"/>
      <c r="H208" s="45"/>
      <c r="I208" s="45"/>
      <c r="J208" s="51"/>
    </row>
    <row r="209" spans="6:10" ht="20.100000000000001" customHeight="1" x14ac:dyDescent="0.2">
      <c r="F209" s="45"/>
      <c r="G209" s="45"/>
      <c r="H209" s="45"/>
      <c r="I209" s="45"/>
      <c r="J209" s="51"/>
    </row>
    <row r="210" spans="6:10" ht="20.100000000000001" customHeight="1" x14ac:dyDescent="0.2">
      <c r="F210" s="45"/>
      <c r="G210" s="45"/>
      <c r="H210" s="45"/>
      <c r="I210" s="45"/>
      <c r="J210" s="51"/>
    </row>
    <row r="211" spans="6:10" ht="20.100000000000001" customHeight="1" x14ac:dyDescent="0.2">
      <c r="F211" s="45"/>
      <c r="G211" s="45"/>
      <c r="H211" s="45"/>
      <c r="I211" s="45"/>
      <c r="J211" s="51"/>
    </row>
    <row r="212" spans="6:10" ht="20.100000000000001" customHeight="1" x14ac:dyDescent="0.2">
      <c r="F212" s="45"/>
      <c r="G212" s="45"/>
      <c r="H212" s="45"/>
      <c r="I212" s="45"/>
      <c r="J212" s="51"/>
    </row>
    <row r="213" spans="6:10" ht="20.100000000000001" customHeight="1" x14ac:dyDescent="0.2">
      <c r="F213" s="45"/>
      <c r="G213" s="45"/>
      <c r="H213" s="45"/>
      <c r="I213" s="45"/>
      <c r="J213" s="51"/>
    </row>
    <row r="214" spans="6:10" ht="20.100000000000001" customHeight="1" x14ac:dyDescent="0.2">
      <c r="F214" s="45"/>
      <c r="G214" s="45"/>
      <c r="H214" s="45"/>
      <c r="I214" s="45"/>
      <c r="J214" s="51"/>
    </row>
    <row r="215" spans="6:10" ht="20.100000000000001" customHeight="1" x14ac:dyDescent="0.2">
      <c r="F215" s="45"/>
      <c r="G215" s="45"/>
      <c r="H215" s="45"/>
      <c r="I215" s="45"/>
      <c r="J215" s="51"/>
    </row>
    <row r="216" spans="6:10" ht="20.100000000000001" customHeight="1" x14ac:dyDescent="0.2">
      <c r="F216" s="45"/>
      <c r="G216" s="45"/>
      <c r="H216" s="45"/>
      <c r="I216" s="45"/>
      <c r="J216" s="51"/>
    </row>
    <row r="217" spans="6:10" ht="20.100000000000001" customHeight="1" x14ac:dyDescent="0.2">
      <c r="F217" s="45"/>
      <c r="G217" s="45"/>
      <c r="H217" s="45"/>
      <c r="I217" s="45"/>
      <c r="J217" s="51"/>
    </row>
    <row r="218" spans="6:10" ht="20.100000000000001" customHeight="1" x14ac:dyDescent="0.2">
      <c r="F218" s="45"/>
      <c r="G218" s="45"/>
      <c r="H218" s="45"/>
      <c r="I218" s="45"/>
      <c r="J218" s="51"/>
    </row>
    <row r="219" spans="6:10" ht="20.100000000000001" customHeight="1" x14ac:dyDescent="0.2">
      <c r="F219" s="45"/>
      <c r="G219" s="45"/>
      <c r="H219" s="45"/>
      <c r="I219" s="45"/>
      <c r="J219" s="51"/>
    </row>
    <row r="220" spans="6:10" ht="20.100000000000001" customHeight="1" x14ac:dyDescent="0.2">
      <c r="F220" s="45"/>
      <c r="G220" s="45"/>
      <c r="H220" s="45"/>
      <c r="I220" s="45"/>
      <c r="J220" s="51"/>
    </row>
    <row r="221" spans="6:10" ht="20.100000000000001" customHeight="1" x14ac:dyDescent="0.2">
      <c r="F221" s="45"/>
      <c r="G221" s="45"/>
      <c r="H221" s="45"/>
      <c r="I221" s="45"/>
      <c r="J221" s="51"/>
    </row>
    <row r="222" spans="6:10" ht="20.100000000000001" customHeight="1" x14ac:dyDescent="0.2">
      <c r="F222" s="45"/>
      <c r="G222" s="45"/>
      <c r="H222" s="45"/>
      <c r="I222" s="45"/>
      <c r="J222" s="51"/>
    </row>
    <row r="223" spans="6:10" ht="20.100000000000001" customHeight="1" x14ac:dyDescent="0.2">
      <c r="F223" s="45"/>
      <c r="G223" s="45"/>
      <c r="H223" s="45"/>
      <c r="I223" s="45"/>
      <c r="J223" s="51"/>
    </row>
    <row r="224" spans="6:10" ht="20.100000000000001" customHeight="1" x14ac:dyDescent="0.2">
      <c r="F224" s="45"/>
      <c r="G224" s="45"/>
      <c r="H224" s="45"/>
      <c r="I224" s="45"/>
      <c r="J224" s="51"/>
    </row>
    <row r="225" spans="6:10" ht="20.100000000000001" customHeight="1" x14ac:dyDescent="0.2">
      <c r="F225" s="45"/>
      <c r="G225" s="45"/>
      <c r="H225" s="45"/>
      <c r="I225" s="45"/>
      <c r="J225" s="51"/>
    </row>
    <row r="226" spans="6:10" ht="20.100000000000001" customHeight="1" x14ac:dyDescent="0.2">
      <c r="F226" s="45"/>
      <c r="G226" s="45"/>
      <c r="H226" s="45"/>
      <c r="I226" s="45"/>
      <c r="J226" s="51"/>
    </row>
    <row r="227" spans="6:10" ht="20.100000000000001" customHeight="1" x14ac:dyDescent="0.2">
      <c r="F227" s="45"/>
      <c r="G227" s="45"/>
      <c r="H227" s="45"/>
      <c r="I227" s="45"/>
      <c r="J227" s="51"/>
    </row>
    <row r="228" spans="6:10" ht="20.100000000000001" customHeight="1" x14ac:dyDescent="0.2">
      <c r="F228" s="45"/>
      <c r="G228" s="45"/>
      <c r="H228" s="45"/>
      <c r="I228" s="45"/>
      <c r="J228" s="51"/>
    </row>
    <row r="229" spans="6:10" ht="20.100000000000001" customHeight="1" x14ac:dyDescent="0.2">
      <c r="F229" s="45"/>
      <c r="G229" s="45"/>
      <c r="H229" s="45"/>
      <c r="I229" s="45"/>
      <c r="J229" s="51"/>
    </row>
    <row r="230" spans="6:10" ht="20.100000000000001" customHeight="1" x14ac:dyDescent="0.2">
      <c r="F230" s="45"/>
      <c r="G230" s="45"/>
      <c r="H230" s="45"/>
      <c r="I230" s="45"/>
      <c r="J230" s="51"/>
    </row>
    <row r="231" spans="6:10" ht="20.100000000000001" customHeight="1" x14ac:dyDescent="0.2">
      <c r="F231" s="45"/>
      <c r="G231" s="45"/>
      <c r="H231" s="45"/>
      <c r="I231" s="45"/>
      <c r="J231" s="51"/>
    </row>
    <row r="232" spans="6:10" ht="20.100000000000001" customHeight="1" x14ac:dyDescent="0.2">
      <c r="F232" s="45"/>
      <c r="G232" s="45"/>
      <c r="H232" s="45"/>
      <c r="I232" s="45"/>
      <c r="J232" s="51"/>
    </row>
    <row r="233" spans="6:10" ht="20.100000000000001" customHeight="1" x14ac:dyDescent="0.2">
      <c r="F233" s="45"/>
      <c r="G233" s="45"/>
      <c r="H233" s="45"/>
      <c r="I233" s="45"/>
      <c r="J233" s="51"/>
    </row>
    <row r="234" spans="6:10" ht="20.100000000000001" customHeight="1" x14ac:dyDescent="0.2">
      <c r="F234" s="45"/>
      <c r="G234" s="45"/>
      <c r="H234" s="45"/>
      <c r="I234" s="45"/>
      <c r="J234" s="51"/>
    </row>
    <row r="235" spans="6:10" ht="20.100000000000001" customHeight="1" x14ac:dyDescent="0.2">
      <c r="F235" s="45"/>
      <c r="G235" s="45"/>
      <c r="H235" s="45"/>
      <c r="I235" s="45"/>
      <c r="J235" s="51"/>
    </row>
    <row r="236" spans="6:10" ht="20.100000000000001" customHeight="1" x14ac:dyDescent="0.2">
      <c r="F236" s="45"/>
      <c r="G236" s="45"/>
      <c r="H236" s="45"/>
      <c r="I236" s="45"/>
      <c r="J236" s="51"/>
    </row>
    <row r="237" spans="6:10" ht="20.100000000000001" customHeight="1" x14ac:dyDescent="0.2">
      <c r="F237" s="45"/>
      <c r="G237" s="45"/>
      <c r="H237" s="45"/>
      <c r="I237" s="45"/>
      <c r="J237" s="51"/>
    </row>
    <row r="238" spans="6:10" ht="20.100000000000001" customHeight="1" x14ac:dyDescent="0.2">
      <c r="F238" s="45"/>
      <c r="G238" s="45"/>
      <c r="H238" s="45"/>
      <c r="I238" s="45"/>
      <c r="J238" s="51"/>
    </row>
    <row r="239" spans="6:10" ht="20.100000000000001" customHeight="1" x14ac:dyDescent="0.2">
      <c r="F239" s="45"/>
      <c r="G239" s="45"/>
      <c r="H239" s="45"/>
      <c r="I239" s="45"/>
      <c r="J239" s="51"/>
    </row>
    <row r="240" spans="6:10" ht="20.100000000000001" customHeight="1" x14ac:dyDescent="0.2">
      <c r="F240" s="45"/>
      <c r="G240" s="45"/>
      <c r="H240" s="45"/>
      <c r="I240" s="45"/>
      <c r="J240" s="51"/>
    </row>
    <row r="241" spans="6:10" ht="20.100000000000001" customHeight="1" x14ac:dyDescent="0.2">
      <c r="F241" s="45"/>
      <c r="G241" s="45"/>
      <c r="H241" s="45"/>
      <c r="I241" s="45"/>
      <c r="J241" s="51"/>
    </row>
    <row r="242" spans="6:10" ht="20.100000000000001" customHeight="1" x14ac:dyDescent="0.2">
      <c r="F242" s="45"/>
      <c r="G242" s="45"/>
      <c r="H242" s="45"/>
      <c r="I242" s="45"/>
      <c r="J242" s="51"/>
    </row>
    <row r="243" spans="6:10" ht="20.100000000000001" customHeight="1" x14ac:dyDescent="0.2">
      <c r="F243" s="45"/>
      <c r="G243" s="45"/>
      <c r="H243" s="45"/>
      <c r="I243" s="45"/>
      <c r="J243" s="51"/>
    </row>
    <row r="244" spans="6:10" ht="20.100000000000001" customHeight="1" x14ac:dyDescent="0.2">
      <c r="F244" s="45"/>
      <c r="G244" s="45"/>
      <c r="H244" s="45"/>
      <c r="I244" s="45"/>
      <c r="J244" s="51"/>
    </row>
    <row r="245" spans="6:10" ht="20.100000000000001" customHeight="1" x14ac:dyDescent="0.2">
      <c r="F245" s="45"/>
      <c r="G245" s="45"/>
      <c r="H245" s="45"/>
      <c r="I245" s="45"/>
      <c r="J245" s="51"/>
    </row>
    <row r="246" spans="6:10" ht="20.100000000000001" customHeight="1" x14ac:dyDescent="0.2">
      <c r="F246" s="45"/>
      <c r="G246" s="45"/>
      <c r="H246" s="45"/>
      <c r="I246" s="45"/>
      <c r="J246" s="51"/>
    </row>
    <row r="247" spans="6:10" ht="20.100000000000001" customHeight="1" x14ac:dyDescent="0.2">
      <c r="F247" s="45"/>
      <c r="G247" s="45"/>
      <c r="H247" s="45"/>
      <c r="I247" s="45"/>
      <c r="J247" s="51"/>
    </row>
    <row r="248" spans="6:10" ht="20.100000000000001" customHeight="1" x14ac:dyDescent="0.2">
      <c r="F248" s="45"/>
      <c r="G248" s="45"/>
      <c r="H248" s="45"/>
      <c r="I248" s="45"/>
      <c r="J248" s="51"/>
    </row>
    <row r="249" spans="6:10" ht="20.100000000000001" customHeight="1" x14ac:dyDescent="0.2">
      <c r="F249" s="45"/>
      <c r="G249" s="45"/>
      <c r="H249" s="45"/>
      <c r="I249" s="45"/>
      <c r="J249" s="51"/>
    </row>
    <row r="250" spans="6:10" ht="20.100000000000001" customHeight="1" x14ac:dyDescent="0.2">
      <c r="F250" s="45"/>
      <c r="G250" s="45"/>
      <c r="H250" s="45"/>
      <c r="I250" s="45"/>
      <c r="J250" s="51"/>
    </row>
    <row r="251" spans="6:10" ht="20.100000000000001" customHeight="1" x14ac:dyDescent="0.2">
      <c r="F251" s="45"/>
      <c r="G251" s="45"/>
      <c r="H251" s="45"/>
      <c r="I251" s="45"/>
      <c r="J251" s="51"/>
    </row>
    <row r="252" spans="6:10" ht="20.100000000000001" customHeight="1" x14ac:dyDescent="0.2">
      <c r="F252" s="45"/>
      <c r="G252" s="45"/>
      <c r="H252" s="45"/>
      <c r="I252" s="45"/>
      <c r="J252" s="51"/>
    </row>
    <row r="253" spans="6:10" ht="20.100000000000001" customHeight="1" x14ac:dyDescent="0.2">
      <c r="F253" s="45"/>
      <c r="G253" s="45"/>
      <c r="H253" s="45"/>
      <c r="I253" s="45"/>
      <c r="J253" s="51"/>
    </row>
    <row r="254" spans="6:10" ht="20.100000000000001" customHeight="1" x14ac:dyDescent="0.2">
      <c r="F254" s="45"/>
      <c r="G254" s="45"/>
      <c r="H254" s="45"/>
      <c r="I254" s="45"/>
      <c r="J254" s="51"/>
    </row>
    <row r="255" spans="6:10" ht="20.100000000000001" customHeight="1" x14ac:dyDescent="0.2">
      <c r="F255" s="45"/>
      <c r="G255" s="45"/>
      <c r="H255" s="45"/>
      <c r="I255" s="45"/>
      <c r="J255" s="51"/>
    </row>
    <row r="256" spans="6:10" ht="20.100000000000001" customHeight="1" x14ac:dyDescent="0.2">
      <c r="F256" s="45"/>
      <c r="G256" s="45"/>
      <c r="H256" s="45"/>
      <c r="I256" s="45"/>
      <c r="J256" s="51"/>
    </row>
    <row r="257" spans="6:10" ht="20.100000000000001" customHeight="1" x14ac:dyDescent="0.2">
      <c r="F257" s="45"/>
      <c r="G257" s="45"/>
      <c r="H257" s="45"/>
      <c r="I257" s="45"/>
      <c r="J257" s="51"/>
    </row>
    <row r="258" spans="6:10" ht="20.100000000000001" customHeight="1" x14ac:dyDescent="0.2">
      <c r="F258" s="45"/>
      <c r="G258" s="45"/>
      <c r="H258" s="45"/>
      <c r="I258" s="45"/>
      <c r="J258" s="51"/>
    </row>
    <row r="259" spans="6:10" ht="20.100000000000001" customHeight="1" x14ac:dyDescent="0.2">
      <c r="F259" s="45"/>
      <c r="G259" s="45"/>
      <c r="H259" s="45"/>
      <c r="I259" s="45"/>
      <c r="J259" s="51"/>
    </row>
    <row r="260" spans="6:10" ht="20.100000000000001" customHeight="1" x14ac:dyDescent="0.2">
      <c r="F260" s="45"/>
      <c r="G260" s="45"/>
      <c r="H260" s="45"/>
      <c r="I260" s="45"/>
      <c r="J260" s="51"/>
    </row>
    <row r="261" spans="6:10" ht="20.100000000000001" customHeight="1" x14ac:dyDescent="0.2">
      <c r="F261" s="45"/>
      <c r="G261" s="45"/>
      <c r="H261" s="45"/>
      <c r="I261" s="45"/>
      <c r="J261" s="51"/>
    </row>
    <row r="262" spans="6:10" ht="20.100000000000001" customHeight="1" x14ac:dyDescent="0.2">
      <c r="F262" s="45"/>
      <c r="G262" s="45"/>
      <c r="H262" s="45"/>
      <c r="I262" s="45"/>
      <c r="J262" s="51"/>
    </row>
    <row r="263" spans="6:10" ht="20.100000000000001" customHeight="1" x14ac:dyDescent="0.2">
      <c r="F263" s="45"/>
      <c r="G263" s="45"/>
      <c r="H263" s="45"/>
      <c r="I263" s="45"/>
      <c r="J263" s="51"/>
    </row>
    <row r="264" spans="6:10" ht="20.100000000000001" customHeight="1" x14ac:dyDescent="0.2">
      <c r="F264" s="45"/>
      <c r="G264" s="45"/>
      <c r="H264" s="45"/>
      <c r="I264" s="45"/>
      <c r="J264" s="51"/>
    </row>
    <row r="265" spans="6:10" ht="20.100000000000001" customHeight="1" x14ac:dyDescent="0.2">
      <c r="F265" s="45"/>
      <c r="G265" s="45"/>
      <c r="H265" s="45"/>
      <c r="I265" s="45"/>
      <c r="J265" s="51"/>
    </row>
    <row r="266" spans="6:10" ht="20.100000000000001" customHeight="1" x14ac:dyDescent="0.2">
      <c r="F266" s="45"/>
      <c r="G266" s="45"/>
      <c r="H266" s="45"/>
      <c r="I266" s="45"/>
      <c r="J266" s="51"/>
    </row>
    <row r="267" spans="6:10" ht="20.100000000000001" customHeight="1" x14ac:dyDescent="0.2">
      <c r="F267" s="45"/>
      <c r="G267" s="45"/>
      <c r="H267" s="45"/>
      <c r="I267" s="45"/>
      <c r="J267" s="51"/>
    </row>
    <row r="268" spans="6:10" ht="20.100000000000001" customHeight="1" x14ac:dyDescent="0.2">
      <c r="F268" s="45"/>
      <c r="G268" s="45"/>
      <c r="H268" s="45"/>
      <c r="I268" s="45"/>
      <c r="J268" s="51"/>
    </row>
    <row r="269" spans="6:10" ht="20.100000000000001" customHeight="1" x14ac:dyDescent="0.2">
      <c r="F269" s="45"/>
      <c r="G269" s="45"/>
      <c r="H269" s="45"/>
      <c r="I269" s="45"/>
      <c r="J269" s="51"/>
    </row>
    <row r="270" spans="6:10" ht="20.100000000000001" customHeight="1" x14ac:dyDescent="0.2">
      <c r="F270" s="45"/>
      <c r="G270" s="45"/>
      <c r="H270" s="45"/>
      <c r="I270" s="45"/>
      <c r="J270" s="51"/>
    </row>
    <row r="271" spans="6:10" ht="20.100000000000001" customHeight="1" x14ac:dyDescent="0.2">
      <c r="F271" s="45"/>
      <c r="G271" s="45"/>
      <c r="H271" s="45"/>
      <c r="I271" s="45"/>
      <c r="J271" s="51"/>
    </row>
    <row r="272" spans="6:10" ht="20.100000000000001" customHeight="1" x14ac:dyDescent="0.2">
      <c r="F272" s="45"/>
      <c r="G272" s="45"/>
      <c r="H272" s="45"/>
      <c r="I272" s="45"/>
      <c r="J272" s="51"/>
    </row>
    <row r="273" spans="6:10" ht="20.100000000000001" customHeight="1" x14ac:dyDescent="0.2">
      <c r="F273" s="45"/>
      <c r="G273" s="45"/>
      <c r="H273" s="45"/>
      <c r="I273" s="45"/>
      <c r="J273" s="51"/>
    </row>
    <row r="274" spans="6:10" ht="20.100000000000001" customHeight="1" x14ac:dyDescent="0.2">
      <c r="F274" s="45"/>
      <c r="G274" s="45"/>
      <c r="H274" s="45"/>
      <c r="I274" s="45"/>
      <c r="J274" s="51"/>
    </row>
    <row r="275" spans="6:10" ht="20.100000000000001" customHeight="1" x14ac:dyDescent="0.2">
      <c r="F275" s="45"/>
      <c r="G275" s="45"/>
      <c r="H275" s="45"/>
      <c r="I275" s="45"/>
      <c r="J275" s="51"/>
    </row>
    <row r="276" spans="6:10" ht="20.100000000000001" customHeight="1" x14ac:dyDescent="0.2">
      <c r="F276" s="45"/>
      <c r="G276" s="45"/>
      <c r="H276" s="45"/>
      <c r="I276" s="45"/>
      <c r="J276" s="51"/>
    </row>
    <row r="277" spans="6:10" ht="20.100000000000001" customHeight="1" x14ac:dyDescent="0.2">
      <c r="F277" s="45"/>
      <c r="G277" s="45"/>
      <c r="H277" s="45"/>
      <c r="I277" s="45"/>
      <c r="J277" s="51"/>
    </row>
    <row r="278" spans="6:10" ht="20.100000000000001" customHeight="1" x14ac:dyDescent="0.2">
      <c r="F278" s="45"/>
      <c r="G278" s="45"/>
      <c r="H278" s="45"/>
      <c r="I278" s="45"/>
      <c r="J278" s="51"/>
    </row>
    <row r="279" spans="6:10" ht="20.100000000000001" customHeight="1" x14ac:dyDescent="0.2">
      <c r="F279" s="45"/>
      <c r="G279" s="45"/>
      <c r="H279" s="45"/>
      <c r="I279" s="45"/>
      <c r="J279" s="51"/>
    </row>
    <row r="280" spans="6:10" ht="20.100000000000001" customHeight="1" x14ac:dyDescent="0.2">
      <c r="F280" s="45"/>
      <c r="G280" s="45"/>
      <c r="H280" s="45"/>
      <c r="I280" s="45"/>
      <c r="J280" s="51"/>
    </row>
    <row r="281" spans="6:10" ht="20.100000000000001" customHeight="1" x14ac:dyDescent="0.2">
      <c r="F281" s="45"/>
      <c r="G281" s="45"/>
      <c r="H281" s="45"/>
      <c r="I281" s="45"/>
      <c r="J281" s="51"/>
    </row>
    <row r="282" spans="6:10" ht="20.100000000000001" customHeight="1" x14ac:dyDescent="0.2">
      <c r="F282" s="45"/>
      <c r="G282" s="45"/>
      <c r="H282" s="45"/>
      <c r="I282" s="45"/>
      <c r="J282" s="51"/>
    </row>
    <row r="283" spans="6:10" ht="20.100000000000001" customHeight="1" x14ac:dyDescent="0.2">
      <c r="F283" s="45"/>
      <c r="G283" s="45"/>
      <c r="H283" s="45"/>
      <c r="I283" s="45"/>
      <c r="J283" s="51"/>
    </row>
    <row r="284" spans="6:10" ht="20.100000000000001" customHeight="1" x14ac:dyDescent="0.2">
      <c r="F284" s="45"/>
      <c r="G284" s="45"/>
      <c r="H284" s="45"/>
      <c r="I284" s="45"/>
      <c r="J284" s="51"/>
    </row>
    <row r="285" spans="6:10" ht="20.100000000000001" customHeight="1" x14ac:dyDescent="0.2">
      <c r="F285" s="45"/>
      <c r="G285" s="45"/>
      <c r="H285" s="45"/>
      <c r="I285" s="45"/>
      <c r="J285" s="51"/>
    </row>
    <row r="286" spans="6:10" ht="20.100000000000001" customHeight="1" x14ac:dyDescent="0.2">
      <c r="F286" s="45"/>
      <c r="G286" s="45"/>
      <c r="H286" s="45"/>
      <c r="I286" s="45"/>
      <c r="J286" s="51"/>
    </row>
    <row r="287" spans="6:10" ht="20.100000000000001" customHeight="1" x14ac:dyDescent="0.2">
      <c r="F287" s="45"/>
      <c r="G287" s="45"/>
      <c r="H287" s="45"/>
      <c r="I287" s="45"/>
      <c r="J287" s="51"/>
    </row>
    <row r="288" spans="6:10" ht="20.100000000000001" customHeight="1" x14ac:dyDescent="0.2">
      <c r="F288" s="45"/>
      <c r="G288" s="45"/>
      <c r="H288" s="45"/>
      <c r="I288" s="45"/>
      <c r="J288" s="51"/>
    </row>
    <row r="289" spans="6:10" ht="20.100000000000001" customHeight="1" x14ac:dyDescent="0.2">
      <c r="F289" s="45"/>
      <c r="G289" s="45"/>
      <c r="H289" s="45"/>
      <c r="I289" s="45"/>
      <c r="J289" s="51"/>
    </row>
    <row r="290" spans="6:10" ht="20.100000000000001" customHeight="1" x14ac:dyDescent="0.2">
      <c r="F290" s="45"/>
      <c r="G290" s="45"/>
      <c r="H290" s="45"/>
      <c r="I290" s="45"/>
      <c r="J290" s="51"/>
    </row>
    <row r="291" spans="6:10" ht="20.100000000000001" customHeight="1" x14ac:dyDescent="0.2">
      <c r="F291" s="45"/>
      <c r="G291" s="45"/>
      <c r="H291" s="45"/>
      <c r="I291" s="45"/>
      <c r="J291" s="51"/>
    </row>
    <row r="292" spans="6:10" ht="20.100000000000001" customHeight="1" x14ac:dyDescent="0.2">
      <c r="F292" s="45"/>
      <c r="G292" s="45"/>
      <c r="H292" s="45"/>
      <c r="I292" s="45"/>
      <c r="J292" s="51"/>
    </row>
    <row r="293" spans="6:10" ht="20.100000000000001" customHeight="1" x14ac:dyDescent="0.2">
      <c r="F293" s="45"/>
      <c r="G293" s="45"/>
      <c r="H293" s="45"/>
      <c r="I293" s="45"/>
      <c r="J293" s="51"/>
    </row>
    <row r="294" spans="6:10" ht="20.100000000000001" customHeight="1" x14ac:dyDescent="0.2">
      <c r="F294" s="45"/>
      <c r="G294" s="45"/>
      <c r="H294" s="45"/>
      <c r="I294" s="45"/>
      <c r="J294" s="51"/>
    </row>
    <row r="295" spans="6:10" ht="20.100000000000001" customHeight="1" x14ac:dyDescent="0.2">
      <c r="F295" s="45"/>
      <c r="G295" s="45"/>
      <c r="H295" s="45"/>
      <c r="I295" s="45"/>
      <c r="J295" s="51"/>
    </row>
    <row r="296" spans="6:10" ht="20.100000000000001" customHeight="1" x14ac:dyDescent="0.2">
      <c r="F296" s="45"/>
      <c r="G296" s="45"/>
      <c r="H296" s="45"/>
      <c r="I296" s="45"/>
      <c r="J296" s="51"/>
    </row>
    <row r="297" spans="6:10" ht="20.100000000000001" customHeight="1" x14ac:dyDescent="0.2">
      <c r="F297" s="45"/>
      <c r="G297" s="45"/>
      <c r="H297" s="45"/>
      <c r="I297" s="45"/>
      <c r="J297" s="51"/>
    </row>
    <row r="298" spans="6:10" ht="20.100000000000001" customHeight="1" x14ac:dyDescent="0.2">
      <c r="F298" s="45"/>
      <c r="G298" s="45"/>
      <c r="H298" s="45"/>
      <c r="I298" s="45"/>
      <c r="J298" s="51"/>
    </row>
    <row r="299" spans="6:10" ht="20.100000000000001" customHeight="1" x14ac:dyDescent="0.2">
      <c r="F299" s="45"/>
      <c r="G299" s="45"/>
      <c r="H299" s="45"/>
      <c r="I299" s="45"/>
      <c r="J299" s="51"/>
    </row>
    <row r="300" spans="6:10" ht="20.100000000000001" customHeight="1" x14ac:dyDescent="0.2">
      <c r="F300" s="45"/>
      <c r="G300" s="45"/>
      <c r="H300" s="45"/>
      <c r="I300" s="45"/>
      <c r="J300" s="51"/>
    </row>
    <row r="301" spans="6:10" ht="20.100000000000001" customHeight="1" x14ac:dyDescent="0.2">
      <c r="F301" s="45"/>
      <c r="G301" s="45"/>
      <c r="H301" s="45"/>
      <c r="I301" s="45"/>
      <c r="J301" s="51"/>
    </row>
    <row r="302" spans="6:10" ht="20.100000000000001" customHeight="1" x14ac:dyDescent="0.2">
      <c r="F302" s="45"/>
      <c r="G302" s="45"/>
      <c r="H302" s="45"/>
      <c r="I302" s="45"/>
      <c r="J302" s="51"/>
    </row>
    <row r="303" spans="6:10" ht="20.100000000000001" customHeight="1" x14ac:dyDescent="0.2">
      <c r="F303" s="45"/>
      <c r="G303" s="45"/>
      <c r="H303" s="45"/>
      <c r="I303" s="45"/>
      <c r="J303" s="51"/>
    </row>
    <row r="304" spans="6:10" ht="20.100000000000001" customHeight="1" x14ac:dyDescent="0.2">
      <c r="F304" s="45"/>
      <c r="G304" s="45"/>
      <c r="H304" s="45"/>
      <c r="I304" s="45"/>
      <c r="J304" s="51"/>
    </row>
    <row r="305" spans="6:10" ht="20.100000000000001" customHeight="1" x14ac:dyDescent="0.2">
      <c r="F305" s="45"/>
      <c r="G305" s="45"/>
      <c r="H305" s="45"/>
      <c r="I305" s="45"/>
      <c r="J305" s="51"/>
    </row>
    <row r="306" spans="6:10" ht="20.100000000000001" customHeight="1" x14ac:dyDescent="0.2">
      <c r="F306" s="45"/>
      <c r="G306" s="45"/>
      <c r="H306" s="45"/>
      <c r="I306" s="45"/>
      <c r="J306" s="51"/>
    </row>
    <row r="307" spans="6:10" ht="20.100000000000001" customHeight="1" x14ac:dyDescent="0.2">
      <c r="F307" s="45"/>
      <c r="G307" s="45"/>
      <c r="H307" s="45"/>
      <c r="I307" s="45"/>
      <c r="J307" s="51"/>
    </row>
    <row r="308" spans="6:10" ht="20.100000000000001" customHeight="1" x14ac:dyDescent="0.2">
      <c r="F308" s="45"/>
      <c r="G308" s="45"/>
      <c r="H308" s="45"/>
      <c r="I308" s="45"/>
      <c r="J308" s="51"/>
    </row>
    <row r="309" spans="6:10" ht="20.100000000000001" customHeight="1" x14ac:dyDescent="0.2">
      <c r="F309" s="45"/>
      <c r="G309" s="45"/>
      <c r="H309" s="45"/>
      <c r="I309" s="45"/>
      <c r="J309" s="51"/>
    </row>
    <row r="310" spans="6:10" ht="20.100000000000001" customHeight="1" x14ac:dyDescent="0.2">
      <c r="F310" s="45"/>
      <c r="G310" s="45"/>
      <c r="H310" s="45"/>
      <c r="I310" s="45"/>
      <c r="J310" s="51"/>
    </row>
    <row r="311" spans="6:10" ht="20.100000000000001" customHeight="1" x14ac:dyDescent="0.2">
      <c r="F311" s="45"/>
      <c r="G311" s="45"/>
      <c r="H311" s="45"/>
      <c r="I311" s="45"/>
      <c r="J311" s="51"/>
    </row>
    <row r="312" spans="6:10" ht="20.100000000000001" customHeight="1" x14ac:dyDescent="0.2">
      <c r="F312" s="45"/>
      <c r="G312" s="45"/>
      <c r="H312" s="45"/>
      <c r="I312" s="45"/>
      <c r="J312" s="51"/>
    </row>
    <row r="313" spans="6:10" ht="20.100000000000001" customHeight="1" x14ac:dyDescent="0.2">
      <c r="F313" s="45"/>
      <c r="G313" s="45"/>
      <c r="H313" s="45"/>
      <c r="I313" s="45"/>
      <c r="J313" s="51"/>
    </row>
    <row r="314" spans="6:10" ht="20.100000000000001" customHeight="1" x14ac:dyDescent="0.2">
      <c r="F314" s="45"/>
      <c r="G314" s="45"/>
      <c r="H314" s="45"/>
      <c r="I314" s="45"/>
      <c r="J314" s="51"/>
    </row>
    <row r="315" spans="6:10" ht="20.100000000000001" customHeight="1" x14ac:dyDescent="0.2">
      <c r="F315" s="45"/>
      <c r="G315" s="45"/>
      <c r="H315" s="45"/>
      <c r="I315" s="45"/>
      <c r="J315" s="51"/>
    </row>
    <row r="316" spans="6:10" ht="20.100000000000001" customHeight="1" x14ac:dyDescent="0.2">
      <c r="F316" s="45"/>
      <c r="G316" s="45"/>
      <c r="H316" s="45"/>
      <c r="I316" s="45"/>
      <c r="J316" s="51"/>
    </row>
    <row r="317" spans="6:10" ht="20.100000000000001" customHeight="1" x14ac:dyDescent="0.2">
      <c r="F317" s="45"/>
      <c r="G317" s="45"/>
      <c r="H317" s="45"/>
      <c r="I317" s="45"/>
      <c r="J317" s="51"/>
    </row>
    <row r="318" spans="6:10" ht="20.100000000000001" customHeight="1" x14ac:dyDescent="0.2">
      <c r="F318" s="45"/>
      <c r="G318" s="45"/>
      <c r="H318" s="45"/>
      <c r="I318" s="45"/>
      <c r="J318" s="51"/>
    </row>
    <row r="319" spans="6:10" ht="20.100000000000001" customHeight="1" x14ac:dyDescent="0.2">
      <c r="F319" s="45"/>
      <c r="G319" s="45"/>
      <c r="H319" s="45"/>
      <c r="I319" s="45"/>
      <c r="J319" s="51"/>
    </row>
    <row r="320" spans="6:10" ht="20.100000000000001" customHeight="1" x14ac:dyDescent="0.2">
      <c r="F320" s="45"/>
      <c r="G320" s="45"/>
      <c r="H320" s="45"/>
      <c r="I320" s="45"/>
      <c r="J320" s="51"/>
    </row>
    <row r="321" spans="6:10" ht="20.100000000000001" customHeight="1" x14ac:dyDescent="0.2">
      <c r="F321" s="45"/>
      <c r="G321" s="45"/>
      <c r="H321" s="45"/>
      <c r="I321" s="45"/>
      <c r="J321" s="51"/>
    </row>
    <row r="322" spans="6:10" ht="20.100000000000001" customHeight="1" x14ac:dyDescent="0.2">
      <c r="F322" s="45"/>
      <c r="G322" s="45"/>
      <c r="H322" s="45"/>
      <c r="I322" s="45"/>
      <c r="J322" s="51"/>
    </row>
    <row r="323" spans="6:10" ht="20.100000000000001" customHeight="1" x14ac:dyDescent="0.2">
      <c r="F323" s="45"/>
      <c r="G323" s="45"/>
      <c r="H323" s="45"/>
      <c r="I323" s="45"/>
      <c r="J323" s="51"/>
    </row>
    <row r="324" spans="6:10" ht="20.100000000000001" customHeight="1" x14ac:dyDescent="0.2">
      <c r="F324" s="45"/>
      <c r="G324" s="45"/>
      <c r="H324" s="45"/>
      <c r="I324" s="45"/>
      <c r="J324" s="51"/>
    </row>
    <row r="325" spans="6:10" ht="20.100000000000001" customHeight="1" x14ac:dyDescent="0.2">
      <c r="F325" s="45"/>
      <c r="G325" s="45"/>
      <c r="H325" s="45"/>
      <c r="I325" s="45"/>
      <c r="J325" s="51"/>
    </row>
    <row r="326" spans="6:10" ht="20.100000000000001" customHeight="1" x14ac:dyDescent="0.2">
      <c r="F326" s="45"/>
      <c r="G326" s="45"/>
      <c r="H326" s="45"/>
      <c r="I326" s="45"/>
      <c r="J326" s="51"/>
    </row>
    <row r="327" spans="6:10" ht="20.100000000000001" customHeight="1" x14ac:dyDescent="0.2">
      <c r="F327" s="45"/>
      <c r="G327" s="45"/>
      <c r="H327" s="45"/>
      <c r="I327" s="45"/>
      <c r="J327" s="51"/>
    </row>
    <row r="328" spans="6:10" ht="20.100000000000001" customHeight="1" x14ac:dyDescent="0.2">
      <c r="F328" s="45"/>
      <c r="G328" s="45"/>
      <c r="H328" s="45"/>
      <c r="I328" s="45"/>
      <c r="J328" s="51"/>
    </row>
    <row r="329" spans="6:10" ht="20.100000000000001" customHeight="1" x14ac:dyDescent="0.2">
      <c r="F329" s="45"/>
      <c r="G329" s="45"/>
      <c r="H329" s="45"/>
      <c r="I329" s="45"/>
      <c r="J329" s="51"/>
    </row>
    <row r="330" spans="6:10" ht="20.100000000000001" customHeight="1" x14ac:dyDescent="0.2">
      <c r="F330" s="45"/>
      <c r="G330" s="45"/>
      <c r="H330" s="45"/>
      <c r="I330" s="45"/>
      <c r="J330" s="51"/>
    </row>
    <row r="331" spans="6:10" ht="20.100000000000001" customHeight="1" x14ac:dyDescent="0.2">
      <c r="F331" s="45"/>
      <c r="G331" s="45"/>
      <c r="H331" s="45"/>
      <c r="I331" s="45"/>
      <c r="J331" s="51"/>
    </row>
    <row r="332" spans="6:10" ht="20.100000000000001" customHeight="1" x14ac:dyDescent="0.2">
      <c r="F332" s="45"/>
      <c r="G332" s="45"/>
      <c r="H332" s="45"/>
      <c r="I332" s="45"/>
      <c r="J332" s="51"/>
    </row>
    <row r="333" spans="6:10" ht="20.100000000000001" customHeight="1" x14ac:dyDescent="0.2">
      <c r="F333" s="45"/>
      <c r="G333" s="45"/>
      <c r="H333" s="45"/>
      <c r="I333" s="45"/>
      <c r="J333" s="51"/>
    </row>
    <row r="334" spans="6:10" ht="20.100000000000001" customHeight="1" x14ac:dyDescent="0.2">
      <c r="F334" s="45"/>
      <c r="G334" s="45"/>
      <c r="H334" s="45"/>
      <c r="I334" s="45"/>
      <c r="J334" s="51"/>
    </row>
    <row r="335" spans="6:10" ht="20.100000000000001" customHeight="1" x14ac:dyDescent="0.2">
      <c r="F335" s="45"/>
      <c r="G335" s="45"/>
      <c r="H335" s="45"/>
      <c r="I335" s="45"/>
      <c r="J335" s="51"/>
    </row>
    <row r="336" spans="6:10" ht="20.100000000000001" customHeight="1" x14ac:dyDescent="0.2">
      <c r="F336" s="45"/>
      <c r="G336" s="45"/>
      <c r="H336" s="45"/>
      <c r="I336" s="45"/>
      <c r="J336" s="51"/>
    </row>
    <row r="337" spans="6:10" ht="20.100000000000001" customHeight="1" x14ac:dyDescent="0.2">
      <c r="F337" s="45"/>
      <c r="G337" s="45"/>
      <c r="H337" s="45"/>
      <c r="I337" s="45"/>
      <c r="J337" s="51"/>
    </row>
    <row r="338" spans="6:10" ht="20.100000000000001" customHeight="1" x14ac:dyDescent="0.2">
      <c r="F338" s="45"/>
      <c r="G338" s="45"/>
      <c r="H338" s="45"/>
      <c r="I338" s="45"/>
      <c r="J338" s="51"/>
    </row>
    <row r="339" spans="6:10" ht="20.100000000000001" customHeight="1" x14ac:dyDescent="0.2">
      <c r="F339" s="45"/>
      <c r="G339" s="45"/>
      <c r="H339" s="45"/>
      <c r="I339" s="45"/>
      <c r="J339" s="51"/>
    </row>
    <row r="340" spans="6:10" ht="20.100000000000001" customHeight="1" x14ac:dyDescent="0.2">
      <c r="F340" s="45"/>
      <c r="G340" s="45"/>
      <c r="H340" s="45"/>
      <c r="I340" s="45"/>
      <c r="J340" s="51"/>
    </row>
    <row r="341" spans="6:10" ht="20.100000000000001" customHeight="1" x14ac:dyDescent="0.2">
      <c r="F341" s="45"/>
      <c r="G341" s="45"/>
      <c r="H341" s="45"/>
      <c r="I341" s="45"/>
      <c r="J341" s="51"/>
    </row>
    <row r="342" spans="6:10" ht="20.100000000000001" customHeight="1" x14ac:dyDescent="0.2">
      <c r="F342" s="45"/>
      <c r="G342" s="45"/>
      <c r="H342" s="45"/>
      <c r="I342" s="45"/>
      <c r="J342" s="51"/>
    </row>
    <row r="343" spans="6:10" ht="20.100000000000001" customHeight="1" x14ac:dyDescent="0.2">
      <c r="F343" s="45"/>
      <c r="G343" s="45"/>
      <c r="H343" s="45"/>
      <c r="I343" s="45"/>
      <c r="J343" s="51"/>
    </row>
    <row r="344" spans="6:10" ht="20.100000000000001" customHeight="1" x14ac:dyDescent="0.2">
      <c r="F344" s="45"/>
      <c r="G344" s="45"/>
      <c r="H344" s="45"/>
      <c r="I344" s="45"/>
      <c r="J344" s="51"/>
    </row>
    <row r="345" spans="6:10" ht="20.100000000000001" customHeight="1" x14ac:dyDescent="0.2">
      <c r="F345" s="45"/>
      <c r="G345" s="45"/>
      <c r="H345" s="45"/>
      <c r="I345" s="45"/>
      <c r="J345" s="51"/>
    </row>
    <row r="346" spans="6:10" ht="20.100000000000001" customHeight="1" x14ac:dyDescent="0.2">
      <c r="F346" s="45"/>
      <c r="G346" s="45"/>
      <c r="H346" s="45"/>
      <c r="I346" s="45"/>
      <c r="J346" s="51"/>
    </row>
    <row r="347" spans="6:10" ht="20.100000000000001" customHeight="1" x14ac:dyDescent="0.2">
      <c r="F347" s="45"/>
      <c r="G347" s="45"/>
      <c r="H347" s="45"/>
      <c r="I347" s="45"/>
      <c r="J347" s="51"/>
    </row>
    <row r="348" spans="6:10" ht="20.100000000000001" customHeight="1" x14ac:dyDescent="0.2">
      <c r="F348" s="45"/>
      <c r="G348" s="45"/>
      <c r="H348" s="45"/>
      <c r="I348" s="45"/>
      <c r="J348" s="51"/>
    </row>
    <row r="349" spans="6:10" ht="20.100000000000001" customHeight="1" x14ac:dyDescent="0.2">
      <c r="F349" s="45"/>
      <c r="G349" s="45"/>
      <c r="H349" s="45"/>
      <c r="I349" s="45"/>
      <c r="J349" s="51"/>
    </row>
    <row r="350" spans="6:10" ht="20.100000000000001" customHeight="1" x14ac:dyDescent="0.2">
      <c r="F350" s="45"/>
      <c r="G350" s="45"/>
      <c r="H350" s="45"/>
      <c r="I350" s="45"/>
      <c r="J350" s="51"/>
    </row>
    <row r="351" spans="6:10" ht="20.100000000000001" customHeight="1" x14ac:dyDescent="0.2">
      <c r="F351" s="45"/>
      <c r="G351" s="45"/>
      <c r="H351" s="45"/>
      <c r="I351" s="45"/>
      <c r="J351" s="51"/>
    </row>
    <row r="352" spans="6:10" ht="20.100000000000001" customHeight="1" x14ac:dyDescent="0.2">
      <c r="F352" s="45"/>
      <c r="G352" s="45"/>
      <c r="H352" s="45"/>
      <c r="I352" s="45"/>
      <c r="J352" s="51"/>
    </row>
    <row r="353" spans="6:10" ht="20.100000000000001" customHeight="1" x14ac:dyDescent="0.2">
      <c r="F353" s="45"/>
      <c r="G353" s="45"/>
      <c r="H353" s="45"/>
      <c r="I353" s="45"/>
      <c r="J353" s="51"/>
    </row>
    <row r="354" spans="6:10" ht="20.100000000000001" customHeight="1" x14ac:dyDescent="0.2">
      <c r="F354" s="45"/>
      <c r="G354" s="45"/>
      <c r="H354" s="45"/>
      <c r="I354" s="45"/>
      <c r="J354" s="51"/>
    </row>
    <row r="355" spans="6:10" ht="20.100000000000001" customHeight="1" x14ac:dyDescent="0.2">
      <c r="F355" s="45"/>
      <c r="G355" s="45"/>
      <c r="H355" s="45"/>
      <c r="I355" s="45"/>
      <c r="J355" s="51"/>
    </row>
    <row r="356" spans="6:10" ht="20.100000000000001" customHeight="1" x14ac:dyDescent="0.2">
      <c r="F356" s="45"/>
      <c r="G356" s="45"/>
      <c r="H356" s="45"/>
      <c r="I356" s="45"/>
      <c r="J356" s="51"/>
    </row>
    <row r="357" spans="6:10" ht="20.100000000000001" customHeight="1" x14ac:dyDescent="0.2">
      <c r="F357" s="45"/>
      <c r="G357" s="45"/>
      <c r="H357" s="45"/>
      <c r="I357" s="45"/>
      <c r="J357" s="51"/>
    </row>
    <row r="358" spans="6:10" ht="20.100000000000001" customHeight="1" x14ac:dyDescent="0.2">
      <c r="F358" s="45"/>
      <c r="G358" s="45"/>
      <c r="H358" s="45"/>
      <c r="I358" s="45"/>
      <c r="J358" s="51"/>
    </row>
    <row r="359" spans="6:10" ht="20.100000000000001" customHeight="1" x14ac:dyDescent="0.2">
      <c r="F359" s="45"/>
      <c r="G359" s="45"/>
      <c r="H359" s="45"/>
      <c r="I359" s="45"/>
      <c r="J359" s="51"/>
    </row>
    <row r="360" spans="6:10" ht="20.100000000000001" customHeight="1" x14ac:dyDescent="0.2">
      <c r="F360" s="45"/>
      <c r="G360" s="45"/>
      <c r="H360" s="45"/>
      <c r="I360" s="45"/>
      <c r="J360" s="51"/>
    </row>
    <row r="361" spans="6:10" ht="20.100000000000001" customHeight="1" x14ac:dyDescent="0.2">
      <c r="F361" s="45"/>
      <c r="G361" s="45"/>
      <c r="H361" s="45"/>
      <c r="I361" s="45"/>
      <c r="J361" s="51"/>
    </row>
    <row r="362" spans="6:10" ht="20.100000000000001" customHeight="1" x14ac:dyDescent="0.2">
      <c r="F362" s="45"/>
      <c r="G362" s="45"/>
      <c r="H362" s="45"/>
      <c r="I362" s="45"/>
      <c r="J362" s="51"/>
    </row>
    <row r="363" spans="6:10" ht="20.100000000000001" customHeight="1" x14ac:dyDescent="0.2">
      <c r="F363" s="45"/>
      <c r="G363" s="45"/>
      <c r="H363" s="45"/>
      <c r="I363" s="45"/>
      <c r="J363" s="51"/>
    </row>
    <row r="364" spans="6:10" ht="20.100000000000001" customHeight="1" x14ac:dyDescent="0.2">
      <c r="F364" s="45"/>
      <c r="G364" s="45"/>
      <c r="H364" s="45"/>
      <c r="I364" s="45"/>
      <c r="J364" s="51"/>
    </row>
    <row r="365" spans="6:10" ht="20.100000000000001" customHeight="1" x14ac:dyDescent="0.2">
      <c r="F365" s="45"/>
      <c r="G365" s="45"/>
      <c r="H365" s="45"/>
      <c r="I365" s="45"/>
      <c r="J365" s="51"/>
    </row>
    <row r="366" spans="6:10" ht="20.100000000000001" customHeight="1" x14ac:dyDescent="0.2">
      <c r="F366" s="45"/>
      <c r="G366" s="45"/>
      <c r="H366" s="45"/>
      <c r="I366" s="45"/>
      <c r="J366" s="51"/>
    </row>
    <row r="367" spans="6:10" ht="20.100000000000001" customHeight="1" x14ac:dyDescent="0.2">
      <c r="F367" s="45"/>
      <c r="G367" s="45"/>
      <c r="H367" s="45"/>
      <c r="I367" s="45"/>
      <c r="J367" s="51"/>
    </row>
    <row r="368" spans="6:10" ht="20.100000000000001" customHeight="1" x14ac:dyDescent="0.2">
      <c r="F368" s="45"/>
      <c r="G368" s="45"/>
      <c r="H368" s="45"/>
      <c r="I368" s="45"/>
      <c r="J368" s="51"/>
    </row>
    <row r="369" spans="6:10" ht="20.100000000000001" customHeight="1" x14ac:dyDescent="0.2">
      <c r="F369" s="45"/>
      <c r="G369" s="45"/>
      <c r="H369" s="45"/>
      <c r="I369" s="45"/>
      <c r="J369" s="51"/>
    </row>
    <row r="370" spans="6:10" ht="20.100000000000001" customHeight="1" x14ac:dyDescent="0.2">
      <c r="F370" s="45"/>
      <c r="G370" s="45"/>
      <c r="H370" s="45"/>
      <c r="I370" s="45"/>
      <c r="J370" s="51"/>
    </row>
    <row r="371" spans="6:10" ht="20.100000000000001" customHeight="1" x14ac:dyDescent="0.2">
      <c r="F371" s="45"/>
      <c r="G371" s="45"/>
      <c r="H371" s="45"/>
      <c r="I371" s="45"/>
      <c r="J371" s="51"/>
    </row>
    <row r="372" spans="6:10" ht="20.100000000000001" customHeight="1" x14ac:dyDescent="0.2">
      <c r="F372" s="45"/>
      <c r="G372" s="45"/>
      <c r="H372" s="45"/>
      <c r="I372" s="45"/>
      <c r="J372" s="51"/>
    </row>
    <row r="373" spans="6:10" ht="20.100000000000001" customHeight="1" x14ac:dyDescent="0.2">
      <c r="F373" s="45"/>
      <c r="G373" s="45"/>
      <c r="H373" s="45"/>
      <c r="I373" s="45"/>
      <c r="J373" s="51"/>
    </row>
    <row r="374" spans="6:10" ht="20.100000000000001" customHeight="1" x14ac:dyDescent="0.2">
      <c r="F374" s="45"/>
      <c r="G374" s="45"/>
      <c r="H374" s="45"/>
      <c r="I374" s="45"/>
      <c r="J374" s="51"/>
    </row>
    <row r="375" spans="6:10" ht="20.100000000000001" customHeight="1" x14ac:dyDescent="0.2">
      <c r="F375" s="45"/>
      <c r="G375" s="45"/>
      <c r="H375" s="45"/>
      <c r="I375" s="45"/>
      <c r="J375" s="51"/>
    </row>
    <row r="376" spans="6:10" ht="20.100000000000001" customHeight="1" x14ac:dyDescent="0.2">
      <c r="F376" s="45"/>
      <c r="G376" s="45"/>
      <c r="H376" s="45"/>
      <c r="I376" s="45"/>
      <c r="J376" s="51"/>
    </row>
    <row r="377" spans="6:10" ht="20.100000000000001" customHeight="1" x14ac:dyDescent="0.2">
      <c r="F377" s="45"/>
      <c r="G377" s="45"/>
      <c r="H377" s="45"/>
      <c r="I377" s="45"/>
      <c r="J377" s="51"/>
    </row>
    <row r="378" spans="6:10" ht="20.100000000000001" customHeight="1" x14ac:dyDescent="0.2">
      <c r="F378" s="45"/>
      <c r="G378" s="45"/>
      <c r="H378" s="45"/>
      <c r="I378" s="45"/>
      <c r="J378" s="51"/>
    </row>
    <row r="379" spans="6:10" ht="20.100000000000001" customHeight="1" x14ac:dyDescent="0.2">
      <c r="F379" s="45"/>
      <c r="G379" s="45"/>
      <c r="H379" s="45"/>
      <c r="I379" s="45"/>
      <c r="J379" s="51"/>
    </row>
    <row r="380" spans="6:10" ht="20.100000000000001" customHeight="1" x14ac:dyDescent="0.2">
      <c r="F380" s="45"/>
      <c r="G380" s="45"/>
      <c r="H380" s="45"/>
      <c r="I380" s="45"/>
      <c r="J380" s="51"/>
    </row>
    <row r="381" spans="6:10" ht="20.100000000000001" customHeight="1" x14ac:dyDescent="0.2">
      <c r="F381" s="45"/>
      <c r="G381" s="45"/>
      <c r="H381" s="45"/>
      <c r="I381" s="45"/>
      <c r="J381" s="51"/>
    </row>
    <row r="382" spans="6:10" ht="20.100000000000001" customHeight="1" x14ac:dyDescent="0.2">
      <c r="F382" s="45"/>
      <c r="G382" s="45"/>
      <c r="H382" s="45"/>
      <c r="I382" s="45"/>
      <c r="J382" s="51"/>
    </row>
    <row r="383" spans="6:10" ht="20.100000000000001" customHeight="1" x14ac:dyDescent="0.2">
      <c r="F383" s="45"/>
      <c r="G383" s="45"/>
      <c r="H383" s="45"/>
      <c r="I383" s="45"/>
      <c r="J383" s="51"/>
    </row>
    <row r="384" spans="6:10" ht="20.100000000000001" customHeight="1" x14ac:dyDescent="0.2">
      <c r="F384" s="45"/>
      <c r="G384" s="45"/>
      <c r="H384" s="45"/>
      <c r="I384" s="45"/>
      <c r="J384" s="51"/>
    </row>
    <row r="385" spans="6:10" ht="20.100000000000001" customHeight="1" x14ac:dyDescent="0.2">
      <c r="F385" s="45"/>
      <c r="G385" s="45"/>
      <c r="H385" s="45"/>
      <c r="I385" s="45"/>
      <c r="J385" s="51"/>
    </row>
    <row r="386" spans="6:10" ht="20.100000000000001" customHeight="1" x14ac:dyDescent="0.2">
      <c r="F386" s="45"/>
      <c r="G386" s="45"/>
      <c r="H386" s="45"/>
      <c r="I386" s="45"/>
      <c r="J386" s="51"/>
    </row>
    <row r="387" spans="6:10" ht="20.100000000000001" customHeight="1" x14ac:dyDescent="0.2">
      <c r="F387" s="45"/>
      <c r="G387" s="45"/>
      <c r="H387" s="45"/>
      <c r="I387" s="45"/>
      <c r="J387" s="51"/>
    </row>
    <row r="388" spans="6:10" ht="20.100000000000001" customHeight="1" x14ac:dyDescent="0.2">
      <c r="F388" s="45"/>
      <c r="G388" s="45"/>
      <c r="H388" s="45"/>
      <c r="I388" s="45"/>
      <c r="J388" s="51"/>
    </row>
    <row r="389" spans="6:10" ht="20.100000000000001" customHeight="1" x14ac:dyDescent="0.2">
      <c r="F389" s="45"/>
      <c r="G389" s="45"/>
      <c r="H389" s="45"/>
      <c r="I389" s="45"/>
      <c r="J389" s="51"/>
    </row>
    <row r="390" spans="6:10" ht="20.100000000000001" customHeight="1" x14ac:dyDescent="0.2">
      <c r="F390" s="45"/>
      <c r="G390" s="45"/>
      <c r="H390" s="45"/>
      <c r="I390" s="45"/>
      <c r="J390" s="51"/>
    </row>
    <row r="391" spans="6:10" ht="20.100000000000001" customHeight="1" x14ac:dyDescent="0.2">
      <c r="F391" s="45"/>
      <c r="G391" s="45"/>
      <c r="H391" s="45"/>
      <c r="I391" s="45"/>
      <c r="J391" s="51"/>
    </row>
    <row r="392" spans="6:10" ht="20.100000000000001" customHeight="1" x14ac:dyDescent="0.2">
      <c r="F392" s="45"/>
      <c r="G392" s="45"/>
      <c r="H392" s="45"/>
      <c r="I392" s="45"/>
      <c r="J392" s="51"/>
    </row>
    <row r="393" spans="6:10" ht="20.100000000000001" customHeight="1" x14ac:dyDescent="0.2">
      <c r="F393" s="45"/>
      <c r="G393" s="45"/>
      <c r="H393" s="45"/>
      <c r="I393" s="45"/>
      <c r="J393" s="51"/>
    </row>
    <row r="394" spans="6:10" ht="20.100000000000001" customHeight="1" x14ac:dyDescent="0.2">
      <c r="F394" s="45"/>
      <c r="G394" s="45"/>
      <c r="H394" s="45"/>
      <c r="I394" s="45"/>
      <c r="J394" s="51"/>
    </row>
    <row r="395" spans="6:10" ht="20.100000000000001" customHeight="1" x14ac:dyDescent="0.2">
      <c r="F395" s="45"/>
      <c r="G395" s="45"/>
      <c r="H395" s="45"/>
      <c r="I395" s="45"/>
      <c r="J395" s="51"/>
    </row>
    <row r="396" spans="6:10" ht="20.100000000000001" customHeight="1" x14ac:dyDescent="0.2">
      <c r="F396" s="45"/>
      <c r="G396" s="45"/>
      <c r="H396" s="45"/>
      <c r="I396" s="45"/>
      <c r="J396" s="51"/>
    </row>
    <row r="397" spans="6:10" ht="20.100000000000001" customHeight="1" x14ac:dyDescent="0.2">
      <c r="F397" s="45"/>
      <c r="G397" s="45"/>
      <c r="H397" s="45"/>
      <c r="I397" s="45"/>
      <c r="J397" s="51"/>
    </row>
    <row r="398" spans="6:10" ht="20.100000000000001" customHeight="1" x14ac:dyDescent="0.2">
      <c r="F398" s="45"/>
      <c r="G398" s="45"/>
      <c r="H398" s="45"/>
      <c r="I398" s="45"/>
      <c r="J398" s="51"/>
    </row>
    <row r="399" spans="6:10" ht="20.100000000000001" customHeight="1" x14ac:dyDescent="0.2">
      <c r="F399" s="45"/>
      <c r="G399" s="45"/>
      <c r="H399" s="45"/>
      <c r="I399" s="45"/>
      <c r="J399" s="51"/>
    </row>
    <row r="400" spans="6:10" ht="20.100000000000001" customHeight="1" x14ac:dyDescent="0.2">
      <c r="F400" s="45"/>
      <c r="G400" s="45"/>
      <c r="H400" s="45"/>
      <c r="I400" s="45"/>
      <c r="J400" s="51"/>
    </row>
    <row r="401" spans="6:10" ht="20.100000000000001" customHeight="1" x14ac:dyDescent="0.2">
      <c r="F401" s="45"/>
      <c r="G401" s="45"/>
      <c r="H401" s="45"/>
      <c r="I401" s="45"/>
      <c r="J401" s="51"/>
    </row>
    <row r="402" spans="6:10" ht="20.100000000000001" customHeight="1" x14ac:dyDescent="0.2">
      <c r="F402" s="45"/>
      <c r="G402" s="45"/>
      <c r="H402" s="45"/>
      <c r="I402" s="45"/>
      <c r="J402" s="51"/>
    </row>
    <row r="403" spans="6:10" ht="20.100000000000001" customHeight="1" x14ac:dyDescent="0.2">
      <c r="F403" s="45"/>
      <c r="G403" s="45"/>
      <c r="H403" s="45"/>
      <c r="I403" s="45"/>
      <c r="J403" s="51"/>
    </row>
    <row r="404" spans="6:10" ht="20.100000000000001" customHeight="1" x14ac:dyDescent="0.2">
      <c r="F404" s="45"/>
      <c r="G404" s="45"/>
      <c r="H404" s="45"/>
      <c r="I404" s="45"/>
      <c r="J404" s="51"/>
    </row>
    <row r="405" spans="6:10" ht="20.100000000000001" customHeight="1" x14ac:dyDescent="0.2">
      <c r="F405" s="45"/>
      <c r="G405" s="45"/>
      <c r="H405" s="45"/>
      <c r="I405" s="45"/>
      <c r="J405" s="51"/>
    </row>
    <row r="406" spans="6:10" ht="20.100000000000001" customHeight="1" x14ac:dyDescent="0.2">
      <c r="F406" s="45"/>
      <c r="G406" s="45"/>
      <c r="H406" s="45"/>
      <c r="I406" s="45"/>
      <c r="J406" s="51"/>
    </row>
    <row r="407" spans="6:10" ht="20.100000000000001" customHeight="1" x14ac:dyDescent="0.2">
      <c r="F407" s="45"/>
      <c r="G407" s="45"/>
      <c r="H407" s="45"/>
      <c r="I407" s="45"/>
      <c r="J407" s="51"/>
    </row>
    <row r="408" spans="6:10" ht="20.100000000000001" customHeight="1" x14ac:dyDescent="0.2">
      <c r="F408" s="45"/>
      <c r="G408" s="45"/>
      <c r="H408" s="45"/>
      <c r="I408" s="45"/>
      <c r="J408" s="51"/>
    </row>
  </sheetData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741550227731428A9D7C72ECF4CACE" ma:contentTypeVersion="15" ma:contentTypeDescription="Create a new document." ma:contentTypeScope="" ma:versionID="45dc498fef6975c58f85749aa68cb8b4">
  <xsd:schema xmlns:xsd="http://www.w3.org/2001/XMLSchema" xmlns:xs="http://www.w3.org/2001/XMLSchema" xmlns:p="http://schemas.microsoft.com/office/2006/metadata/properties" xmlns:ns1="http://schemas.microsoft.com/sharepoint/v3" xmlns:ns2="f0218ca8-c643-4c4b-ae78-ec91d7ac75cc" xmlns:ns3="37d15639-af20-4792-a319-8beab9667b3d" targetNamespace="http://schemas.microsoft.com/office/2006/metadata/properties" ma:root="true" ma:fieldsID="5d3209323ad5504ec6f477009d94839a" ns1:_="" ns2:_="" ns3:_="">
    <xsd:import namespace="http://schemas.microsoft.com/sharepoint/v3"/>
    <xsd:import namespace="f0218ca8-c643-4c4b-ae78-ec91d7ac75cc"/>
    <xsd:import namespace="37d15639-af20-4792-a319-8beab9667b3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1:_ip_UnifiedCompliancePolicyProperties" minOccurs="0"/>
                <xsd:element ref="ns1:_ip_UnifiedCompliancePolicyUIAc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0218ca8-c643-4c4b-ae78-ec91d7ac75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c6b3e799-112d-476e-986a-d700800985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d15639-af20-4792-a319-8beab9667b3d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d9ccc978-c8c5-4de0-995c-9faa36b09311}" ma:internalName="TaxCatchAll" ma:showField="CatchAllData" ma:web="37d15639-af20-4792-a319-8beab9667b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lcf76f155ced4ddcb4097134ff3c332f xmlns="f0218ca8-c643-4c4b-ae78-ec91d7ac75cc">
      <Terms xmlns="http://schemas.microsoft.com/office/infopath/2007/PartnerControls"/>
    </lcf76f155ced4ddcb4097134ff3c332f>
    <TaxCatchAll xmlns="37d15639-af20-4792-a319-8beab9667b3d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7D949EE-EE37-43E0-A620-9E9D03B299FB}"/>
</file>

<file path=customXml/itemProps2.xml><?xml version="1.0" encoding="utf-8"?>
<ds:datastoreItem xmlns:ds="http://schemas.openxmlformats.org/officeDocument/2006/customXml" ds:itemID="{70EB0A33-556B-4DAC-A302-CF8A4766C910}"/>
</file>

<file path=customXml/itemProps3.xml><?xml version="1.0" encoding="utf-8"?>
<ds:datastoreItem xmlns:ds="http://schemas.openxmlformats.org/officeDocument/2006/customXml" ds:itemID="{B6FE923E-8825-4958-94EA-C5470185180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Stanly Community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Lori Poplin</dc:creator>
  <cp:lastModifiedBy>Lori Poplin</cp:lastModifiedBy>
  <dcterms:created xsi:type="dcterms:W3CDTF">2025-03-20T20:31:50Z</dcterms:created>
  <dcterms:modified xsi:type="dcterms:W3CDTF">2025-03-20T20:53:01Z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0x01010062741550227731428A9D7C72ECF4CACE</vt:lpwstr>
  </property>
</Properties>
</file>